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6.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omments9.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comments10.xml" ContentType="application/vnd.openxmlformats-officedocument.spreadsheetml.comments+xml"/>
  <Override PartName="/xl/drawings/drawing21.xml" ContentType="application/vnd.openxmlformats-officedocument.drawing+xml"/>
  <Override PartName="/xl/comments11.xml" ContentType="application/vnd.openxmlformats-officedocument.spreadsheetml.comments+xml"/>
  <Override PartName="/xl/drawings/drawing22.xml" ContentType="application/vnd.openxmlformats-officedocument.drawing+xml"/>
  <Override PartName="/xl/comments12.xml" ContentType="application/vnd.openxmlformats-officedocument.spreadsheetml.comments+xml"/>
  <Override PartName="/xl/drawings/drawing23.xml" ContentType="application/vnd.openxmlformats-officedocument.drawing+xml"/>
  <Override PartName="/xl/comments13.xml" ContentType="application/vnd.openxmlformats-officedocument.spreadsheetml.comments+xml"/>
  <Override PartName="/xl/drawings/drawing24.xml" ContentType="application/vnd.openxmlformats-officedocument.drawing+xml"/>
  <Override PartName="/xl/drawings/drawing25.xml" ContentType="application/vnd.openxmlformats-officedocument.drawing+xml"/>
  <Override PartName="/xl/comments14.xml" ContentType="application/vnd.openxmlformats-officedocument.spreadsheetml.comments+xml"/>
  <Override PartName="/xl/drawings/drawing2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7.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updateLinks="always" codeName="ThisWorkbook"/>
  <mc:AlternateContent xmlns:mc="http://schemas.openxmlformats.org/markup-compatibility/2006">
    <mc:Choice Requires="x15">
      <x15ac:absPath xmlns:x15ac="http://schemas.microsoft.com/office/spreadsheetml/2010/11/ac" url="C:\Users\301772\Desktop\"/>
    </mc:Choice>
  </mc:AlternateContent>
  <xr:revisionPtr revIDLastSave="0" documentId="13_ncr:1_{2919300E-94B1-4AA5-873B-DFB37AD40B3A}" xr6:coauthVersionLast="47" xr6:coauthVersionMax="47" xr10:uidLastSave="{00000000-0000-0000-0000-000000000000}"/>
  <bookViews>
    <workbookView xWindow="-120" yWindow="-120" windowWidth="29040" windowHeight="14880" tabRatio="810" xr2:uid="{00000000-000D-0000-FFFF-FFFF00000000}"/>
  </bookViews>
  <sheets>
    <sheet name="一覧表 " sheetId="91" r:id="rId1"/>
    <sheet name="様式1" sheetId="2" r:id="rId2"/>
    <sheet name="様式2" sheetId="24" r:id="rId3"/>
    <sheet name="様式3" sheetId="88" r:id="rId4"/>
    <sheet name="様式4" sheetId="5" r:id="rId5"/>
    <sheet name="代表者氏名・役員一覧" sheetId="130" r:id="rId6"/>
    <sheet name="様式5" sheetId="78" r:id="rId7"/>
    <sheet name="様式5  (記載例)" sheetId="84" r:id="rId8"/>
    <sheet name="様式５添付１" sheetId="92" r:id="rId9"/>
    <sheet name="様式５添付２" sheetId="98" r:id="rId10"/>
    <sheet name="様式５添付３" sheetId="101" r:id="rId11"/>
    <sheet name="様式５添付４" sheetId="129" r:id="rId12"/>
    <sheet name="様式５添付４別表" sheetId="116" r:id="rId13"/>
    <sheet name="様式6 " sheetId="106" r:id="rId14"/>
    <sheet name="様式6 (記載例) " sheetId="107" r:id="rId15"/>
    <sheet name="様式６添付１" sheetId="103" r:id="rId16"/>
    <sheet name="様式６添付１ (記入例)" sheetId="112" r:id="rId17"/>
    <sheet name="様式7の1 " sheetId="117" r:id="rId18"/>
    <sheet name="様式7の1 （記入例）" sheetId="123" r:id="rId19"/>
    <sheet name="様式7の3" sheetId="126" r:id="rId20"/>
    <sheet name="様式7の3(記入例)" sheetId="127" r:id="rId21"/>
    <sheet name="様式8" sheetId="11" r:id="rId22"/>
    <sheet name="様式8 (記載例)" sheetId="100" r:id="rId23"/>
    <sheet name="様式9" sheetId="63" r:id="rId24"/>
    <sheet name="様式10 " sheetId="113" r:id="rId25"/>
    <sheet name="様式12" sheetId="15" r:id="rId26"/>
    <sheet name="様式13の１" sheetId="29" r:id="rId27"/>
    <sheet name="様式14" sheetId="38" r:id="rId28"/>
    <sheet name="裏面作成ツール" sheetId="131" r:id="rId29"/>
    <sheet name="様式15の１" sheetId="64" r:id="rId30"/>
    <sheet name="様式15の２" sheetId="65" r:id="rId31"/>
    <sheet name="様式16の２" sheetId="21" r:id="rId32"/>
    <sheet name="様式17 " sheetId="114" r:id="rId33"/>
    <sheet name="様式　別紙１ " sheetId="110" r:id="rId34"/>
    <sheet name="様式　別紙２" sheetId="105" r:id="rId35"/>
    <sheet name="登録用" sheetId="23" state="hidden" r:id="rId36"/>
  </sheets>
  <externalReferences>
    <externalReference r:id="rId37"/>
    <externalReference r:id="rId38"/>
    <externalReference r:id="rId39"/>
    <externalReference r:id="rId40"/>
  </externalReferences>
  <definedNames>
    <definedName name="_key" localSheetId="5" hidden="1">#REF!</definedName>
    <definedName name="_key" localSheetId="33" hidden="1">#REF!</definedName>
    <definedName name="_key" localSheetId="24" hidden="1">#REF!</definedName>
    <definedName name="_key" localSheetId="16" hidden="1">#REF!</definedName>
    <definedName name="_key" localSheetId="28" hidden="1">#REF!</definedName>
    <definedName name="_key" hidden="1">#REF!</definedName>
    <definedName name="_Key1" localSheetId="5" hidden="1">#REF!</definedName>
    <definedName name="_Key1" localSheetId="33" hidden="1">#REF!</definedName>
    <definedName name="_Key1" localSheetId="16" hidden="1">#REF!</definedName>
    <definedName name="_Key1" localSheetId="28" hidden="1">#REF!</definedName>
    <definedName name="_Key1" hidden="1">#REF!</definedName>
    <definedName name="_Key2" localSheetId="5" hidden="1">#REF!</definedName>
    <definedName name="_Key2" localSheetId="33" hidden="1">#REF!</definedName>
    <definedName name="_Key2" localSheetId="16" hidden="1">#REF!</definedName>
    <definedName name="_Key2" localSheetId="28" hidden="1">#REF!</definedName>
    <definedName name="_Key2" hidden="1">#REF!</definedName>
    <definedName name="_Order1" hidden="1">255</definedName>
    <definedName name="_Order2" hidden="1">255</definedName>
    <definedName name="_Sor" localSheetId="5" hidden="1">#REF!</definedName>
    <definedName name="_sor" localSheetId="33" hidden="1">#REF!</definedName>
    <definedName name="_sor" localSheetId="16" hidden="1">#REF!</definedName>
    <definedName name="_Sor" localSheetId="28" hidden="1">#REF!</definedName>
    <definedName name="_sor" hidden="1">#REF!</definedName>
    <definedName name="_Sort" localSheetId="5" hidden="1">#REF!</definedName>
    <definedName name="_Sort" localSheetId="33" hidden="1">#REF!</definedName>
    <definedName name="_Sort" localSheetId="16" hidden="1">#REF!</definedName>
    <definedName name="_Sort" localSheetId="28" hidden="1">#REF!</definedName>
    <definedName name="_Sort" hidden="1">#REF!</definedName>
    <definedName name="a" localSheetId="5" hidden="1">#REF!</definedName>
    <definedName name="a" localSheetId="33" hidden="1">#REF!</definedName>
    <definedName name="a" localSheetId="16" hidden="1">#REF!</definedName>
    <definedName name="a" localSheetId="28" hidden="1">#REF!</definedName>
    <definedName name="a" hidden="1">#REF!</definedName>
    <definedName name="aa" localSheetId="5" hidden="1">#REF!</definedName>
    <definedName name="aa" localSheetId="33" hidden="1">#REF!</definedName>
    <definedName name="aa" localSheetId="16" hidden="1">#REF!</definedName>
    <definedName name="aa" localSheetId="28" hidden="1">#REF!</definedName>
    <definedName name="aa" hidden="1">#REF!</definedName>
    <definedName name="aaa" localSheetId="5" hidden="1">#REF!</definedName>
    <definedName name="aaa" localSheetId="33" hidden="1">#REF!</definedName>
    <definedName name="aaa" localSheetId="16" hidden="1">#REF!</definedName>
    <definedName name="aaa" localSheetId="28" hidden="1">#REF!</definedName>
    <definedName name="aaa" hidden="1">#REF!</definedName>
    <definedName name="aaaa" localSheetId="5" hidden="1">#REF!</definedName>
    <definedName name="aaaa" localSheetId="33" hidden="1">#REF!</definedName>
    <definedName name="aaaa" localSheetId="16" hidden="1">#REF!</definedName>
    <definedName name="aaaa" localSheetId="28" hidden="1">#REF!</definedName>
    <definedName name="aaaa" hidden="1">#REF!</definedName>
    <definedName name="aaaaa" localSheetId="5" hidden="1">#REF!</definedName>
    <definedName name="aaaaa" localSheetId="33" hidden="1">#REF!</definedName>
    <definedName name="aaaaa" localSheetId="16" hidden="1">#REF!</definedName>
    <definedName name="aaaaa" localSheetId="28" hidden="1">#REF!</definedName>
    <definedName name="aaaaa" hidden="1">#REF!</definedName>
    <definedName name="aaaaaa" localSheetId="5" hidden="1">#REF!</definedName>
    <definedName name="aaaaaa" localSheetId="33" hidden="1">#REF!</definedName>
    <definedName name="aaaaaa" localSheetId="16" hidden="1">#REF!</definedName>
    <definedName name="aaaaaa" localSheetId="28" hidden="1">#REF!</definedName>
    <definedName name="aaaaaa" hidden="1">#REF!</definedName>
    <definedName name="abc" localSheetId="5" hidden="1">#REF!</definedName>
    <definedName name="abc" localSheetId="33" hidden="1">#REF!</definedName>
    <definedName name="abc" localSheetId="16" hidden="1">#REF!</definedName>
    <definedName name="abc" localSheetId="28" hidden="1">#REF!</definedName>
    <definedName name="abc" hidden="1">#REF!</definedName>
    <definedName name="ass" localSheetId="5" hidden="1">#REF!</definedName>
    <definedName name="ass" localSheetId="33" hidden="1">#REF!</definedName>
    <definedName name="ass" localSheetId="16" hidden="1">#REF!</definedName>
    <definedName name="ass" localSheetId="28" hidden="1">#REF!</definedName>
    <definedName name="ass" hidden="1">#REF!</definedName>
    <definedName name="b" localSheetId="5" hidden="1">#REF!</definedName>
    <definedName name="b" localSheetId="33" hidden="1">#REF!</definedName>
    <definedName name="b" localSheetId="16" hidden="1">#REF!</definedName>
    <definedName name="b" localSheetId="28" hidden="1">#REF!</definedName>
    <definedName name="b" hidden="1">#REF!</definedName>
    <definedName name="bb" localSheetId="5" hidden="1">#REF!</definedName>
    <definedName name="bb" localSheetId="33" hidden="1">#REF!</definedName>
    <definedName name="bb" localSheetId="16" hidden="1">#REF!</definedName>
    <definedName name="bb" localSheetId="28" hidden="1">#REF!</definedName>
    <definedName name="bb" hidden="1">#REF!</definedName>
    <definedName name="bbb" localSheetId="5" hidden="1">#REF!</definedName>
    <definedName name="bbb" localSheetId="33" hidden="1">#REF!</definedName>
    <definedName name="bbb" localSheetId="16" hidden="1">#REF!</definedName>
    <definedName name="bbb" localSheetId="28" hidden="1">#REF!</definedName>
    <definedName name="bbb" hidden="1">#REF!</definedName>
    <definedName name="bhgh" localSheetId="5" hidden="1">#REF!</definedName>
    <definedName name="bhgh" localSheetId="33" hidden="1">#REF!</definedName>
    <definedName name="bhgh" localSheetId="16" hidden="1">#REF!</definedName>
    <definedName name="bhgh" localSheetId="28" hidden="1">#REF!</definedName>
    <definedName name="bhgh" hidden="1">#REF!</definedName>
    <definedName name="bjh" localSheetId="5" hidden="1">#REF!</definedName>
    <definedName name="bjh" localSheetId="33" hidden="1">#REF!</definedName>
    <definedName name="bjh" localSheetId="16" hidden="1">#REF!</definedName>
    <definedName name="bjh" localSheetId="28" hidden="1">#REF!</definedName>
    <definedName name="bjh" hidden="1">#REF!</definedName>
    <definedName name="d" localSheetId="5" hidden="1">#REF!</definedName>
    <definedName name="d" localSheetId="33" hidden="1">#REF!</definedName>
    <definedName name="d" localSheetId="16" hidden="1">#REF!</definedName>
    <definedName name="d" localSheetId="28" hidden="1">#REF!</definedName>
    <definedName name="d" hidden="1">#REF!</definedName>
    <definedName name="dd" localSheetId="5" hidden="1">#REF!</definedName>
    <definedName name="dd" localSheetId="33" hidden="1">#REF!</definedName>
    <definedName name="dd" localSheetId="16" hidden="1">#REF!</definedName>
    <definedName name="dd" localSheetId="28" hidden="1">#REF!</definedName>
    <definedName name="dd" hidden="1">#REF!</definedName>
    <definedName name="dfd" localSheetId="5" hidden="1">#REF!</definedName>
    <definedName name="dfd" localSheetId="33" hidden="1">#REF!</definedName>
    <definedName name="dfd" localSheetId="16" hidden="1">#REF!</definedName>
    <definedName name="dfd" localSheetId="28" hidden="1">#REF!</definedName>
    <definedName name="dfd" hidden="1">#REF!</definedName>
    <definedName name="dfdf" localSheetId="5" hidden="1">#REF!</definedName>
    <definedName name="dfdf" localSheetId="33" hidden="1">#REF!</definedName>
    <definedName name="dfdf" localSheetId="16" hidden="1">#REF!</definedName>
    <definedName name="dfdf" localSheetId="28" hidden="1">#REF!</definedName>
    <definedName name="dfdf" hidden="1">#REF!</definedName>
    <definedName name="dfdfdf" localSheetId="5" hidden="1">#REF!</definedName>
    <definedName name="dfdfdf" localSheetId="33" hidden="1">#REF!</definedName>
    <definedName name="dfdfdf" localSheetId="16" hidden="1">#REF!</definedName>
    <definedName name="dfdfdf" localSheetId="28" hidden="1">#REF!</definedName>
    <definedName name="dfdfdf" hidden="1">#REF!</definedName>
    <definedName name="dfdfdfd" localSheetId="5" hidden="1">#REF!</definedName>
    <definedName name="dfdfdfd" localSheetId="33" hidden="1">#REF!</definedName>
    <definedName name="dfdfdfd" localSheetId="16" hidden="1">#REF!</definedName>
    <definedName name="dfdfdfd" localSheetId="28" hidden="1">#REF!</definedName>
    <definedName name="dfdfdfd" hidden="1">#REF!</definedName>
    <definedName name="dfdff" localSheetId="5" hidden="1">#REF!</definedName>
    <definedName name="dfdff" localSheetId="33" hidden="1">#REF!</definedName>
    <definedName name="dfdff" localSheetId="16" hidden="1">#REF!</definedName>
    <definedName name="dfdff" localSheetId="28" hidden="1">#REF!</definedName>
    <definedName name="dfdff" hidden="1">#REF!</definedName>
    <definedName name="dw" localSheetId="5" hidden="1">#REF!</definedName>
    <definedName name="dw" localSheetId="33" hidden="1">#REF!</definedName>
    <definedName name="dw" localSheetId="16" hidden="1">#REF!</definedName>
    <definedName name="dw" localSheetId="28" hidden="1">#REF!</definedName>
    <definedName name="dw" hidden="1">#REF!</definedName>
    <definedName name="dwd" localSheetId="5" hidden="1">#REF!</definedName>
    <definedName name="dwd" localSheetId="33" hidden="1">#REF!</definedName>
    <definedName name="dwd" localSheetId="16" hidden="1">#REF!</definedName>
    <definedName name="dwd" localSheetId="28" hidden="1">#REF!</definedName>
    <definedName name="dwd" hidden="1">#REF!</definedName>
    <definedName name="dwdw" localSheetId="5" hidden="1">#REF!</definedName>
    <definedName name="dwdw" localSheetId="33" hidden="1">#REF!</definedName>
    <definedName name="dwdw" localSheetId="16" hidden="1">#REF!</definedName>
    <definedName name="dwdw" localSheetId="28" hidden="1">#REF!</definedName>
    <definedName name="dwdw" hidden="1">#REF!</definedName>
    <definedName name="dwdwd" localSheetId="5" hidden="1">#REF!</definedName>
    <definedName name="dwdwd" localSheetId="33" hidden="1">#REF!</definedName>
    <definedName name="dwdwd" localSheetId="16" hidden="1">#REF!</definedName>
    <definedName name="dwdwd" localSheetId="28" hidden="1">#REF!</definedName>
    <definedName name="dwdwd" hidden="1">#REF!</definedName>
    <definedName name="e" localSheetId="5" hidden="1">#REF!</definedName>
    <definedName name="e" localSheetId="33" hidden="1">#REF!</definedName>
    <definedName name="e" localSheetId="16" hidden="1">#REF!</definedName>
    <definedName name="e" localSheetId="28" hidden="1">#REF!</definedName>
    <definedName name="e" hidden="1">#REF!</definedName>
    <definedName name="ee" localSheetId="5" hidden="1">#REF!</definedName>
    <definedName name="ee" localSheetId="33" hidden="1">#REF!</definedName>
    <definedName name="ee" localSheetId="16" hidden="1">#REF!</definedName>
    <definedName name="ee" localSheetId="28" hidden="1">#REF!</definedName>
    <definedName name="ee" hidden="1">#REF!</definedName>
    <definedName name="eee" localSheetId="5" hidden="1">#REF!</definedName>
    <definedName name="eee" localSheetId="33" hidden="1">#REF!</definedName>
    <definedName name="eee" localSheetId="16" hidden="1">#REF!</definedName>
    <definedName name="eee" localSheetId="28" hidden="1">#REF!</definedName>
    <definedName name="eee" hidden="1">#REF!</definedName>
    <definedName name="eeee" localSheetId="5" hidden="1">#REF!</definedName>
    <definedName name="eeee" localSheetId="33" hidden="1">#REF!</definedName>
    <definedName name="eeee" localSheetId="16" hidden="1">#REF!</definedName>
    <definedName name="eeee" localSheetId="28" hidden="1">#REF!</definedName>
    <definedName name="eeee" hidden="1">#REF!</definedName>
    <definedName name="eeeee" localSheetId="5" hidden="1">#REF!</definedName>
    <definedName name="eeeee" localSheetId="33" hidden="1">#REF!</definedName>
    <definedName name="eeeee" localSheetId="16" hidden="1">#REF!</definedName>
    <definedName name="eeeee" localSheetId="28" hidden="1">#REF!</definedName>
    <definedName name="eeeee" hidden="1">#REF!</definedName>
    <definedName name="eeeeee" localSheetId="5" hidden="1">#REF!</definedName>
    <definedName name="eeeeee" localSheetId="33" hidden="1">#REF!</definedName>
    <definedName name="eeeeee" localSheetId="16" hidden="1">#REF!</definedName>
    <definedName name="eeeeee" localSheetId="28" hidden="1">#REF!</definedName>
    <definedName name="eeeeee" hidden="1">#REF!</definedName>
    <definedName name="eeeeeee" localSheetId="5" hidden="1">#REF!</definedName>
    <definedName name="eeeeeee" localSheetId="33" hidden="1">#REF!</definedName>
    <definedName name="eeeeeee" localSheetId="16" hidden="1">#REF!</definedName>
    <definedName name="eeeeeee" localSheetId="28" hidden="1">#REF!</definedName>
    <definedName name="eeeeeee" hidden="1">#REF!</definedName>
    <definedName name="eeeeeeee" localSheetId="5" hidden="1">#REF!</definedName>
    <definedName name="eeeeeeee" localSheetId="33" hidden="1">#REF!</definedName>
    <definedName name="eeeeeeee" localSheetId="16" hidden="1">#REF!</definedName>
    <definedName name="eeeeeeee" localSheetId="28" hidden="1">#REF!</definedName>
    <definedName name="eeeeeeee" hidden="1">#REF!</definedName>
    <definedName name="eeeeeeeee" localSheetId="5" hidden="1">#REF!</definedName>
    <definedName name="eeeeeeeee" localSheetId="33" hidden="1">#REF!</definedName>
    <definedName name="eeeeeeeee" localSheetId="16" hidden="1">#REF!</definedName>
    <definedName name="eeeeeeeee" localSheetId="28" hidden="1">#REF!</definedName>
    <definedName name="eeeeeeeee" hidden="1">#REF!</definedName>
    <definedName name="eeeeeeeeee" localSheetId="5" hidden="1">#REF!</definedName>
    <definedName name="eeeeeeeeee" localSheetId="33" hidden="1">#REF!</definedName>
    <definedName name="eeeeeeeeee" localSheetId="16" hidden="1">#REF!</definedName>
    <definedName name="eeeeeeeeee" localSheetId="28" hidden="1">#REF!</definedName>
    <definedName name="eeeeeeeeee" hidden="1">#REF!</definedName>
    <definedName name="Esub" localSheetId="5" hidden="1">#REF!</definedName>
    <definedName name="esub" localSheetId="33" hidden="1">#REF!</definedName>
    <definedName name="esub" localSheetId="16" hidden="1">#REF!</definedName>
    <definedName name="Esub" localSheetId="28" hidden="1">#REF!</definedName>
    <definedName name="esub" hidden="1">#REF!</definedName>
    <definedName name="Esub一覧" localSheetId="5" hidden="1">#REF!</definedName>
    <definedName name="Esub一覧" localSheetId="33" hidden="1">#REF!</definedName>
    <definedName name="Esub一覧" localSheetId="16" hidden="1">#REF!</definedName>
    <definedName name="Esub一覧" localSheetId="28" hidden="1">#REF!</definedName>
    <definedName name="Esub一覧" hidden="1">#REF!</definedName>
    <definedName name="f" localSheetId="5" hidden="1">#REF!</definedName>
    <definedName name="f" localSheetId="33" hidden="1">#REF!</definedName>
    <definedName name="f" localSheetId="16" hidden="1">#REF!</definedName>
    <definedName name="f" localSheetId="28" hidden="1">#REF!</definedName>
    <definedName name="f" hidden="1">#REF!</definedName>
    <definedName name="fd" localSheetId="5" hidden="1">#REF!</definedName>
    <definedName name="fd" localSheetId="33" hidden="1">#REF!</definedName>
    <definedName name="fd" localSheetId="16" hidden="1">#REF!</definedName>
    <definedName name="fd" localSheetId="28" hidden="1">#REF!</definedName>
    <definedName name="fd" hidden="1">#REF!</definedName>
    <definedName name="fdf" localSheetId="5" hidden="1">#REF!</definedName>
    <definedName name="fdf" localSheetId="33" hidden="1">#REF!</definedName>
    <definedName name="fdf" localSheetId="16" hidden="1">#REF!</definedName>
    <definedName name="fdf" localSheetId="28" hidden="1">#REF!</definedName>
    <definedName name="fdf" hidden="1">#REF!</definedName>
    <definedName name="fdfdf" localSheetId="5" hidden="1">#REF!</definedName>
    <definedName name="fdfdf" localSheetId="33" hidden="1">#REF!</definedName>
    <definedName name="fdfdf" localSheetId="16" hidden="1">#REF!</definedName>
    <definedName name="fdfdf" localSheetId="28" hidden="1">#REF!</definedName>
    <definedName name="fdfdf" hidden="1">#REF!</definedName>
    <definedName name="fdfdfdfdf" localSheetId="5" hidden="1">#REF!</definedName>
    <definedName name="fdfdfdfdf" localSheetId="33" hidden="1">#REF!</definedName>
    <definedName name="fdfdfdfdf" localSheetId="16" hidden="1">#REF!</definedName>
    <definedName name="fdfdfdfdf" localSheetId="28" hidden="1">#REF!</definedName>
    <definedName name="fdfdfdfdf" hidden="1">#REF!</definedName>
    <definedName name="fdfdffd" localSheetId="5" hidden="1">#REF!</definedName>
    <definedName name="fdfdffd" localSheetId="33" hidden="1">#REF!</definedName>
    <definedName name="fdfdffd" localSheetId="16" hidden="1">#REF!</definedName>
    <definedName name="fdfdffd" localSheetId="28" hidden="1">#REF!</definedName>
    <definedName name="fdfdffd" hidden="1">#REF!</definedName>
    <definedName name="frf" localSheetId="5" hidden="1">#REF!</definedName>
    <definedName name="frf" localSheetId="33" hidden="1">#REF!</definedName>
    <definedName name="frf" localSheetId="16" hidden="1">#REF!</definedName>
    <definedName name="frf" localSheetId="28" hidden="1">#REF!</definedName>
    <definedName name="frf" hidden="1">#REF!</definedName>
    <definedName name="frfr" localSheetId="5" hidden="1">#REF!</definedName>
    <definedName name="frfr" localSheetId="33" hidden="1">#REF!</definedName>
    <definedName name="frfr" localSheetId="16" hidden="1">#REF!</definedName>
    <definedName name="frfr" localSheetId="28" hidden="1">#REF!</definedName>
    <definedName name="frfr" hidden="1">#REF!</definedName>
    <definedName name="ｇ" localSheetId="5" hidden="1">#REF!</definedName>
    <definedName name="ｇ" localSheetId="33" hidden="1">#REF!</definedName>
    <definedName name="ｇ" localSheetId="16" hidden="1">#REF!</definedName>
    <definedName name="ｇ" localSheetId="28" hidden="1">#REF!</definedName>
    <definedName name="ｇ" hidden="1">#REF!</definedName>
    <definedName name="gg" localSheetId="5" hidden="1">#REF!</definedName>
    <definedName name="gg" localSheetId="28" hidden="1">#REF!</definedName>
    <definedName name="gg" hidden="1">#REF!</definedName>
    <definedName name="ggt" localSheetId="5" hidden="1">#REF!</definedName>
    <definedName name="ggt" localSheetId="33" hidden="1">#REF!</definedName>
    <definedName name="ggt" localSheetId="16" hidden="1">#REF!</definedName>
    <definedName name="ggt" localSheetId="28" hidden="1">#REF!</definedName>
    <definedName name="ggt" hidden="1">#REF!</definedName>
    <definedName name="gh" localSheetId="5" hidden="1">#REF!</definedName>
    <definedName name="gh" localSheetId="33" hidden="1">#REF!</definedName>
    <definedName name="gh" localSheetId="16" hidden="1">#REF!</definedName>
    <definedName name="gh" localSheetId="28" hidden="1">#REF!</definedName>
    <definedName name="gh" hidden="1">#REF!</definedName>
    <definedName name="ghghgh" localSheetId="5" hidden="1">#REF!</definedName>
    <definedName name="ghghgh" localSheetId="33" hidden="1">#REF!</definedName>
    <definedName name="ghghgh" localSheetId="16" hidden="1">#REF!</definedName>
    <definedName name="ghghgh" localSheetId="28" hidden="1">#REF!</definedName>
    <definedName name="ghghgh" hidden="1">#REF!</definedName>
    <definedName name="hghgh" localSheetId="5" hidden="1">#REF!</definedName>
    <definedName name="hghgh" localSheetId="33" hidden="1">#REF!</definedName>
    <definedName name="hghgh" localSheetId="16" hidden="1">#REF!</definedName>
    <definedName name="hghgh" localSheetId="28" hidden="1">#REF!</definedName>
    <definedName name="hghgh" hidden="1">#REF!</definedName>
    <definedName name="hghghh" localSheetId="5" hidden="1">#REF!</definedName>
    <definedName name="hghghh" localSheetId="33" hidden="1">#REF!</definedName>
    <definedName name="hghghh" localSheetId="16" hidden="1">#REF!</definedName>
    <definedName name="hghghh" localSheetId="28" hidden="1">#REF!</definedName>
    <definedName name="hghghh" hidden="1">#REF!</definedName>
    <definedName name="hh" localSheetId="5" hidden="1">#REF!</definedName>
    <definedName name="hh" localSheetId="33" hidden="1">#REF!</definedName>
    <definedName name="hh" localSheetId="16" hidden="1">#REF!</definedName>
    <definedName name="hh" localSheetId="28" hidden="1">#REF!</definedName>
    <definedName name="hh" hidden="1">#REF!</definedName>
    <definedName name="hhhh" localSheetId="5" hidden="1">#REF!</definedName>
    <definedName name="hhhh" localSheetId="33" hidden="1">#REF!</definedName>
    <definedName name="hhhh" localSheetId="16" hidden="1">#REF!</definedName>
    <definedName name="hhhh" localSheetId="28" hidden="1">#REF!</definedName>
    <definedName name="hhhh" hidden="1">#REF!</definedName>
    <definedName name="HU" localSheetId="5" hidden="1">#REF!</definedName>
    <definedName name="hu" localSheetId="33" hidden="1">#REF!</definedName>
    <definedName name="hu" localSheetId="16" hidden="1">#REF!</definedName>
    <definedName name="HU" localSheetId="28" hidden="1">#REF!</definedName>
    <definedName name="hu" hidden="1">#REF!</definedName>
    <definedName name="hujh" localSheetId="5" hidden="1">#REF!</definedName>
    <definedName name="hujh" localSheetId="33" hidden="1">#REF!</definedName>
    <definedName name="hujh" localSheetId="16" hidden="1">#REF!</definedName>
    <definedName name="hujh" localSheetId="28" hidden="1">#REF!</definedName>
    <definedName name="hujh" hidden="1">#REF!</definedName>
    <definedName name="ＨＵＵ" localSheetId="5" hidden="1">#REF!</definedName>
    <definedName name="ＨＵＵ" localSheetId="33" hidden="1">#REF!</definedName>
    <definedName name="ＨＵＵ" localSheetId="16" hidden="1">#REF!</definedName>
    <definedName name="ＨＵＵ" localSheetId="28" hidden="1">#REF!</definedName>
    <definedName name="ＨＵＵ" hidden="1">#REF!</definedName>
    <definedName name="hyhy" localSheetId="5" hidden="1">#REF!</definedName>
    <definedName name="hyhy" localSheetId="33" hidden="1">#REF!</definedName>
    <definedName name="hyhy" localSheetId="16" hidden="1">#REF!</definedName>
    <definedName name="hyhy" localSheetId="28" hidden="1">#REF!</definedName>
    <definedName name="hyhy" hidden="1">#REF!</definedName>
    <definedName name="i" localSheetId="5" hidden="1">#REF!</definedName>
    <definedName name="i" localSheetId="33" hidden="1">#REF!</definedName>
    <definedName name="i" localSheetId="16" hidden="1">#REF!</definedName>
    <definedName name="i" localSheetId="28" hidden="1">#REF!</definedName>
    <definedName name="i" hidden="1">#REF!</definedName>
    <definedName name="ii" localSheetId="5" hidden="1">#REF!</definedName>
    <definedName name="ii" localSheetId="33" hidden="1">#REF!</definedName>
    <definedName name="ii" localSheetId="16" hidden="1">#REF!</definedName>
    <definedName name="ii" localSheetId="28" hidden="1">#REF!</definedName>
    <definedName name="ii" hidden="1">#REF!</definedName>
    <definedName name="iii" localSheetId="5" hidden="1">#REF!</definedName>
    <definedName name="iii" localSheetId="33" hidden="1">#REF!</definedName>
    <definedName name="iii" localSheetId="16" hidden="1">#REF!</definedName>
    <definedName name="iii" localSheetId="28" hidden="1">#REF!</definedName>
    <definedName name="iii" hidden="1">#REF!</definedName>
    <definedName name="iiii" localSheetId="5" hidden="1">#REF!</definedName>
    <definedName name="iiii" localSheetId="33" hidden="1">#REF!</definedName>
    <definedName name="iiii" localSheetId="16" hidden="1">#REF!</definedName>
    <definedName name="iiii" localSheetId="28" hidden="1">#REF!</definedName>
    <definedName name="iiii" hidden="1">#REF!</definedName>
    <definedName name="iiiii" localSheetId="5" hidden="1">#REF!</definedName>
    <definedName name="iiiii" localSheetId="33" hidden="1">#REF!</definedName>
    <definedName name="iiiii" localSheetId="16" hidden="1">#REF!</definedName>
    <definedName name="iiiii" localSheetId="28" hidden="1">#REF!</definedName>
    <definedName name="iiiii" hidden="1">#REF!</definedName>
    <definedName name="iiiiii" localSheetId="5" hidden="1">#REF!</definedName>
    <definedName name="iiiiii" localSheetId="33" hidden="1">#REF!</definedName>
    <definedName name="iiiiii" localSheetId="16" hidden="1">#REF!</definedName>
    <definedName name="iiiiii" localSheetId="28" hidden="1">#REF!</definedName>
    <definedName name="iiiiii" hidden="1">#REF!</definedName>
    <definedName name="iiiiiii" localSheetId="5" hidden="1">#REF!</definedName>
    <definedName name="iiiiiii" localSheetId="33" hidden="1">#REF!</definedName>
    <definedName name="iiiiiii" localSheetId="16" hidden="1">#REF!</definedName>
    <definedName name="iiiiiii" localSheetId="28" hidden="1">#REF!</definedName>
    <definedName name="iiiiiii" hidden="1">#REF!</definedName>
    <definedName name="iiiiiiii" localSheetId="5" hidden="1">#REF!</definedName>
    <definedName name="iiiiiiii" localSheetId="33" hidden="1">#REF!</definedName>
    <definedName name="iiiiiiii" localSheetId="16" hidden="1">#REF!</definedName>
    <definedName name="iiiiiiii" localSheetId="28" hidden="1">#REF!</definedName>
    <definedName name="iiiiiiii" hidden="1">#REF!</definedName>
    <definedName name="iiiiiiiii" localSheetId="5" hidden="1">#REF!</definedName>
    <definedName name="iiiiiiiii" localSheetId="33" hidden="1">#REF!</definedName>
    <definedName name="iiiiiiiii" localSheetId="16" hidden="1">#REF!</definedName>
    <definedName name="iiiiiiiii" localSheetId="28" hidden="1">#REF!</definedName>
    <definedName name="iiiiiiiii" hidden="1">#REF!</definedName>
    <definedName name="iiijj" localSheetId="5" hidden="1">#REF!</definedName>
    <definedName name="iiijj" localSheetId="33" hidden="1">#REF!</definedName>
    <definedName name="iiijj" localSheetId="16" hidden="1">#REF!</definedName>
    <definedName name="iiijj" localSheetId="28" hidden="1">#REF!</definedName>
    <definedName name="iiijj" hidden="1">#REF!</definedName>
    <definedName name="iio" localSheetId="5" hidden="1">#REF!</definedName>
    <definedName name="iio" localSheetId="33" hidden="1">#REF!</definedName>
    <definedName name="iio" localSheetId="16" hidden="1">#REF!</definedName>
    <definedName name="iio" localSheetId="28" hidden="1">#REF!</definedName>
    <definedName name="iio" hidden="1">#REF!</definedName>
    <definedName name="iiuii" localSheetId="5" hidden="1">#REF!</definedName>
    <definedName name="iiuii" localSheetId="33" hidden="1">#REF!</definedName>
    <definedName name="iiuii" localSheetId="16" hidden="1">#REF!</definedName>
    <definedName name="iiuii" localSheetId="28" hidden="1">#REF!</definedName>
    <definedName name="iiuii" hidden="1">#REF!</definedName>
    <definedName name="iiuu" localSheetId="5" hidden="1">#REF!</definedName>
    <definedName name="iiuu" localSheetId="33" hidden="1">#REF!</definedName>
    <definedName name="iiuu" localSheetId="16" hidden="1">#REF!</definedName>
    <definedName name="iiuu" localSheetId="28" hidden="1">#REF!</definedName>
    <definedName name="iiuu" hidden="1">#REF!</definedName>
    <definedName name="iiuuii" localSheetId="5" hidden="1">#REF!</definedName>
    <definedName name="iiuuii" localSheetId="33" hidden="1">#REF!</definedName>
    <definedName name="iiuuii" localSheetId="16" hidden="1">#REF!</definedName>
    <definedName name="iiuuii" localSheetId="28" hidden="1">#REF!</definedName>
    <definedName name="iiuuii" hidden="1">#REF!</definedName>
    <definedName name="iiuuyu" localSheetId="5" hidden="1">#REF!</definedName>
    <definedName name="iiuuyu" localSheetId="33" hidden="1">#REF!</definedName>
    <definedName name="iiuuyu" localSheetId="16" hidden="1">#REF!</definedName>
    <definedName name="iiuuyu" localSheetId="28" hidden="1">#REF!</definedName>
    <definedName name="iiuuyu" hidden="1">#REF!</definedName>
    <definedName name="ijh" localSheetId="5" hidden="1">#REF!</definedName>
    <definedName name="ijh" localSheetId="33" hidden="1">#REF!</definedName>
    <definedName name="ijh" localSheetId="16" hidden="1">#REF!</definedName>
    <definedName name="ijh" localSheetId="28" hidden="1">#REF!</definedName>
    <definedName name="ijh" hidden="1">#REF!</definedName>
    <definedName name="ijhk" localSheetId="5" hidden="1">#REF!</definedName>
    <definedName name="ijhk" localSheetId="33" hidden="1">#REF!</definedName>
    <definedName name="ijhk" localSheetId="16" hidden="1">#REF!</definedName>
    <definedName name="ijhk" localSheetId="28" hidden="1">#REF!</definedName>
    <definedName name="ijhk" hidden="1">#REF!</definedName>
    <definedName name="io" localSheetId="5" hidden="1">#REF!</definedName>
    <definedName name="io" localSheetId="33" hidden="1">#REF!</definedName>
    <definedName name="io" localSheetId="16" hidden="1">#REF!</definedName>
    <definedName name="io" localSheetId="28" hidden="1">#REF!</definedName>
    <definedName name="io" hidden="1">#REF!</definedName>
    <definedName name="ioio" localSheetId="5" hidden="1">#REF!</definedName>
    <definedName name="ioio" localSheetId="33" hidden="1">#REF!</definedName>
    <definedName name="ioio" localSheetId="16" hidden="1">#REF!</definedName>
    <definedName name="ioio" localSheetId="28" hidden="1">#REF!</definedName>
    <definedName name="ioio" hidden="1">#REF!</definedName>
    <definedName name="ioioi" localSheetId="5" hidden="1">#REF!</definedName>
    <definedName name="ioioi" localSheetId="33" hidden="1">#REF!</definedName>
    <definedName name="ioioi" localSheetId="16" hidden="1">#REF!</definedName>
    <definedName name="ioioi" localSheetId="28" hidden="1">#REF!</definedName>
    <definedName name="ioioi" hidden="1">#REF!</definedName>
    <definedName name="ioioioio" localSheetId="5" hidden="1">#REF!</definedName>
    <definedName name="ioioioio" localSheetId="33" hidden="1">#REF!</definedName>
    <definedName name="ioioioio" localSheetId="16" hidden="1">#REF!</definedName>
    <definedName name="ioioioio" localSheetId="28" hidden="1">#REF!</definedName>
    <definedName name="ioioioio" hidden="1">#REF!</definedName>
    <definedName name="ioioiou" localSheetId="5" hidden="1">#REF!</definedName>
    <definedName name="ioioiou" localSheetId="33" hidden="1">#REF!</definedName>
    <definedName name="ioioiou" localSheetId="16" hidden="1">#REF!</definedName>
    <definedName name="ioioiou" localSheetId="28" hidden="1">#REF!</definedName>
    <definedName name="ioioiou" hidden="1">#REF!</definedName>
    <definedName name="ioiou" localSheetId="5" hidden="1">#REF!</definedName>
    <definedName name="ioiou" localSheetId="33" hidden="1">#REF!</definedName>
    <definedName name="ioiou" localSheetId="16" hidden="1">#REF!</definedName>
    <definedName name="ioiou" localSheetId="28" hidden="1">#REF!</definedName>
    <definedName name="ioiou" hidden="1">#REF!</definedName>
    <definedName name="iuji" localSheetId="5" hidden="1">#REF!</definedName>
    <definedName name="iuji" localSheetId="33" hidden="1">#REF!</definedName>
    <definedName name="iuji" localSheetId="16" hidden="1">#REF!</definedName>
    <definedName name="iuji" localSheetId="28" hidden="1">#REF!</definedName>
    <definedName name="iuji" hidden="1">#REF!</definedName>
    <definedName name="iyi" localSheetId="5" hidden="1">#REF!</definedName>
    <definedName name="iyi" localSheetId="33" hidden="1">#REF!</definedName>
    <definedName name="iyi" localSheetId="16" hidden="1">#REF!</definedName>
    <definedName name="iyi" localSheetId="28" hidden="1">#REF!</definedName>
    <definedName name="iyi" hidden="1">#REF!</definedName>
    <definedName name="iyjku" localSheetId="5" hidden="1">#REF!</definedName>
    <definedName name="iyjku" localSheetId="33" hidden="1">#REF!</definedName>
    <definedName name="iyjku" localSheetId="16" hidden="1">#REF!</definedName>
    <definedName name="iyjku" localSheetId="28" hidden="1">#REF!</definedName>
    <definedName name="iyjku" hidden="1">#REF!</definedName>
    <definedName name="jhg" localSheetId="5" hidden="1">#REF!</definedName>
    <definedName name="jhg" localSheetId="28" hidden="1">#REF!</definedName>
    <definedName name="jhg" hidden="1">#REF!</definedName>
    <definedName name="jhgg" localSheetId="5" hidden="1">#REF!</definedName>
    <definedName name="jhgg" localSheetId="33" hidden="1">#REF!</definedName>
    <definedName name="jhgg" localSheetId="16" hidden="1">#REF!</definedName>
    <definedName name="jhgg" localSheetId="28" hidden="1">#REF!</definedName>
    <definedName name="jhgg" hidden="1">#REF!</definedName>
    <definedName name="jhhk" localSheetId="5" hidden="1">#REF!</definedName>
    <definedName name="jhhk" localSheetId="33" hidden="1">#REF!</definedName>
    <definedName name="jhhk" localSheetId="16" hidden="1">#REF!</definedName>
    <definedName name="jhhk" localSheetId="28" hidden="1">#REF!</definedName>
    <definedName name="jhhk" hidden="1">#REF!</definedName>
    <definedName name="jj" localSheetId="5" hidden="1">#REF!</definedName>
    <definedName name="jj" localSheetId="33" hidden="1">#REF!</definedName>
    <definedName name="jj" localSheetId="16" hidden="1">#REF!</definedName>
    <definedName name="jj" localSheetId="28" hidden="1">#REF!</definedName>
    <definedName name="jj" hidden="1">#REF!</definedName>
    <definedName name="jjj" localSheetId="5" hidden="1">#REF!</definedName>
    <definedName name="jjj" localSheetId="33" hidden="1">#REF!</definedName>
    <definedName name="jjj" localSheetId="16" hidden="1">#REF!</definedName>
    <definedName name="jjj" localSheetId="28" hidden="1">#REF!</definedName>
    <definedName name="jjj" hidden="1">#REF!</definedName>
    <definedName name="jjjj" localSheetId="5" hidden="1">#REF!</definedName>
    <definedName name="jjjj" localSheetId="33" hidden="1">#REF!</definedName>
    <definedName name="jjjj" localSheetId="16" hidden="1">#REF!</definedName>
    <definedName name="jjjj" localSheetId="28" hidden="1">#REF!</definedName>
    <definedName name="jjjj" hidden="1">#REF!</definedName>
    <definedName name="jjjjj" localSheetId="5" hidden="1">#REF!</definedName>
    <definedName name="jjjjj" localSheetId="33" hidden="1">#REF!</definedName>
    <definedName name="jjjjj" localSheetId="16" hidden="1">#REF!</definedName>
    <definedName name="jjjjj" localSheetId="28" hidden="1">#REF!</definedName>
    <definedName name="jjjjj" hidden="1">#REF!</definedName>
    <definedName name="jjjjjj" localSheetId="5" hidden="1">#REF!</definedName>
    <definedName name="jjjjjj" localSheetId="33" hidden="1">#REF!</definedName>
    <definedName name="jjjjjj" localSheetId="16" hidden="1">#REF!</definedName>
    <definedName name="jjjjjj" localSheetId="28" hidden="1">#REF!</definedName>
    <definedName name="jjjjjj" hidden="1">#REF!</definedName>
    <definedName name="jjjjjjj" localSheetId="5" hidden="1">#REF!</definedName>
    <definedName name="jjjjjjj" localSheetId="33" hidden="1">#REF!</definedName>
    <definedName name="jjjjjjj" localSheetId="16" hidden="1">#REF!</definedName>
    <definedName name="jjjjjjj" localSheetId="28" hidden="1">#REF!</definedName>
    <definedName name="jjjjjjj" hidden="1">#REF!</definedName>
    <definedName name="jjjjjjjj" localSheetId="5">[1]様式5!#REF!</definedName>
    <definedName name="jjjjjjjj" localSheetId="28">[1]様式5!#REF!</definedName>
    <definedName name="jjjjjjjj">[1]様式5!#REF!</definedName>
    <definedName name="jjuu" localSheetId="5" hidden="1">#REF!</definedName>
    <definedName name="jjuu" localSheetId="33" hidden="1">#REF!</definedName>
    <definedName name="jjuu" localSheetId="16" hidden="1">#REF!</definedName>
    <definedName name="jjuu" localSheetId="28" hidden="1">#REF!</definedName>
    <definedName name="jjuu" hidden="1">#REF!</definedName>
    <definedName name="juju" localSheetId="5" hidden="1">#REF!</definedName>
    <definedName name="juju" localSheetId="33" hidden="1">#REF!</definedName>
    <definedName name="juju" localSheetId="16" hidden="1">#REF!</definedName>
    <definedName name="juju" localSheetId="28" hidden="1">#REF!</definedName>
    <definedName name="juju" hidden="1">#REF!</definedName>
    <definedName name="ｋ" localSheetId="5" hidden="1">#REF!</definedName>
    <definedName name="ｋ" localSheetId="33" hidden="1">#REF!</definedName>
    <definedName name="ｋ" localSheetId="16" hidden="1">#REF!</definedName>
    <definedName name="ｋ" localSheetId="28" hidden="1">#REF!</definedName>
    <definedName name="ｋ" hidden="1">#REF!</definedName>
    <definedName name="kjui" localSheetId="5" hidden="1">#REF!</definedName>
    <definedName name="kjui" localSheetId="33" hidden="1">#REF!</definedName>
    <definedName name="kjui" localSheetId="16" hidden="1">#REF!</definedName>
    <definedName name="kjui" localSheetId="28" hidden="1">#REF!</definedName>
    <definedName name="kjui" hidden="1">#REF!</definedName>
    <definedName name="kk" localSheetId="5" hidden="1">#REF!</definedName>
    <definedName name="kk" localSheetId="33" hidden="1">#REF!</definedName>
    <definedName name="kk" localSheetId="16" hidden="1">#REF!</definedName>
    <definedName name="kk" localSheetId="28" hidden="1">#REF!</definedName>
    <definedName name="kk" hidden="1">#REF!</definedName>
    <definedName name="kkk" localSheetId="5" hidden="1">#REF!</definedName>
    <definedName name="kkk" localSheetId="33" hidden="1">#REF!</definedName>
    <definedName name="kkk" localSheetId="16" hidden="1">#REF!</definedName>
    <definedName name="kkk" localSheetId="28" hidden="1">#REF!</definedName>
    <definedName name="kkk" hidden="1">#REF!</definedName>
    <definedName name="kkkk" localSheetId="5" hidden="1">#REF!</definedName>
    <definedName name="kkkk" localSheetId="33" hidden="1">#REF!</definedName>
    <definedName name="kkkk" localSheetId="16" hidden="1">#REF!</definedName>
    <definedName name="kkkk" localSheetId="28" hidden="1">#REF!</definedName>
    <definedName name="kkkk" hidden="1">#REF!</definedName>
    <definedName name="kkkkk" localSheetId="5" hidden="1">#REF!</definedName>
    <definedName name="kkkkk" localSheetId="33" hidden="1">#REF!</definedName>
    <definedName name="kkkkk" localSheetId="16" hidden="1">#REF!</definedName>
    <definedName name="kkkkk" localSheetId="28" hidden="1">#REF!</definedName>
    <definedName name="kkkkk" hidden="1">#REF!</definedName>
    <definedName name="kkkkkk" localSheetId="5" hidden="1">#REF!</definedName>
    <definedName name="kkkkkk" localSheetId="33" hidden="1">#REF!</definedName>
    <definedName name="kkkkkk" localSheetId="16" hidden="1">#REF!</definedName>
    <definedName name="kkkkkk" localSheetId="28" hidden="1">#REF!</definedName>
    <definedName name="kkkkkk" hidden="1">#REF!</definedName>
    <definedName name="kkkkkkk" localSheetId="5" hidden="1">#REF!</definedName>
    <definedName name="kkkkkkk" localSheetId="33" hidden="1">#REF!</definedName>
    <definedName name="kkkkkkk" localSheetId="16" hidden="1">#REF!</definedName>
    <definedName name="kkkkkkk" localSheetId="28" hidden="1">#REF!</definedName>
    <definedName name="kkkkkkk" hidden="1">#REF!</definedName>
    <definedName name="kkkkkkkk" localSheetId="5" hidden="1">#REF!</definedName>
    <definedName name="kkkkkkkk" localSheetId="33" hidden="1">#REF!</definedName>
    <definedName name="kkkkkkkk" localSheetId="16" hidden="1">#REF!</definedName>
    <definedName name="kkkkkkkk" localSheetId="28" hidden="1">#REF!</definedName>
    <definedName name="kkkkkkkk" hidden="1">#REF!</definedName>
    <definedName name="kkkkkkkkk" localSheetId="5" hidden="1">#REF!</definedName>
    <definedName name="kkkkkkkkk" localSheetId="33" hidden="1">#REF!</definedName>
    <definedName name="kkkkkkkkk" localSheetId="16" hidden="1">#REF!</definedName>
    <definedName name="kkkkkkkkk" localSheetId="28" hidden="1">#REF!</definedName>
    <definedName name="kkkkkkkkk" hidden="1">#REF!</definedName>
    <definedName name="kkkkkkkkkk" localSheetId="5" hidden="1">#REF!</definedName>
    <definedName name="kkkkkkkkkk" localSheetId="33" hidden="1">#REF!</definedName>
    <definedName name="kkkkkkkkkk" localSheetId="16" hidden="1">#REF!</definedName>
    <definedName name="kkkkkkkkkk" localSheetId="28" hidden="1">#REF!</definedName>
    <definedName name="kkkkkkkkkk" hidden="1">#REF!</definedName>
    <definedName name="l" localSheetId="5" hidden="1">#REF!</definedName>
    <definedName name="l" localSheetId="33" hidden="1">#REF!</definedName>
    <definedName name="l" localSheetId="16" hidden="1">#REF!</definedName>
    <definedName name="l" localSheetId="28" hidden="1">#REF!</definedName>
    <definedName name="l" hidden="1">#REF!</definedName>
    <definedName name="ll" localSheetId="5" hidden="1">#REF!</definedName>
    <definedName name="ll" localSheetId="33" hidden="1">#REF!</definedName>
    <definedName name="ll" localSheetId="16" hidden="1">#REF!</definedName>
    <definedName name="ll" localSheetId="28" hidden="1">#REF!</definedName>
    <definedName name="ll" hidden="1">#REF!</definedName>
    <definedName name="lll" localSheetId="5" hidden="1">#REF!</definedName>
    <definedName name="lll" localSheetId="33" hidden="1">#REF!</definedName>
    <definedName name="lll" localSheetId="16" hidden="1">#REF!</definedName>
    <definedName name="lll" localSheetId="28" hidden="1">#REF!</definedName>
    <definedName name="lll" hidden="1">#REF!</definedName>
    <definedName name="llll" localSheetId="5" hidden="1">#REF!</definedName>
    <definedName name="llll" localSheetId="33" hidden="1">#REF!</definedName>
    <definedName name="llll" localSheetId="16" hidden="1">#REF!</definedName>
    <definedName name="llll" localSheetId="28" hidden="1">#REF!</definedName>
    <definedName name="llll" hidden="1">#REF!</definedName>
    <definedName name="ｍ" localSheetId="5" hidden="1">#REF!</definedName>
    <definedName name="ｍ" localSheetId="33" hidden="1">#REF!</definedName>
    <definedName name="ｍ" localSheetId="16" hidden="1">#REF!</definedName>
    <definedName name="ｍ" localSheetId="28" hidden="1">#REF!</definedName>
    <definedName name="ｍ" hidden="1">#REF!</definedName>
    <definedName name="mmn" localSheetId="5" hidden="1">#REF!</definedName>
    <definedName name="mmn" localSheetId="33" hidden="1">#REF!</definedName>
    <definedName name="mmn" localSheetId="16" hidden="1">#REF!</definedName>
    <definedName name="mmn" localSheetId="28" hidden="1">#REF!</definedName>
    <definedName name="mmn" hidden="1">#REF!</definedName>
    <definedName name="mn" localSheetId="5" hidden="1">#REF!</definedName>
    <definedName name="mn" localSheetId="33" hidden="1">#REF!</definedName>
    <definedName name="mn" localSheetId="16" hidden="1">#REF!</definedName>
    <definedName name="mn" localSheetId="28" hidden="1">#REF!</definedName>
    <definedName name="mn" hidden="1">#REF!</definedName>
    <definedName name="n" localSheetId="5" hidden="1">#REF!</definedName>
    <definedName name="n" localSheetId="33" hidden="1">#REF!</definedName>
    <definedName name="n" localSheetId="16" hidden="1">#REF!</definedName>
    <definedName name="n" localSheetId="28" hidden="1">#REF!</definedName>
    <definedName name="n" hidden="1">#REF!</definedName>
    <definedName name="ngu" localSheetId="5" hidden="1">#REF!</definedName>
    <definedName name="ngu" localSheetId="33" hidden="1">#REF!</definedName>
    <definedName name="ngu" localSheetId="16" hidden="1">#REF!</definedName>
    <definedName name="ngu" localSheetId="28" hidden="1">#REF!</definedName>
    <definedName name="ngu" hidden="1">#REF!</definedName>
    <definedName name="nn" localSheetId="5" hidden="1">#REF!</definedName>
    <definedName name="nn" localSheetId="33" hidden="1">#REF!</definedName>
    <definedName name="nn" localSheetId="16" hidden="1">#REF!</definedName>
    <definedName name="nn" localSheetId="28" hidden="1">#REF!</definedName>
    <definedName name="nn" hidden="1">#REF!</definedName>
    <definedName name="nnn" localSheetId="5" hidden="1">#REF!</definedName>
    <definedName name="nnn" localSheetId="33" hidden="1">#REF!</definedName>
    <definedName name="nnn" localSheetId="16" hidden="1">#REF!</definedName>
    <definedName name="nnn" localSheetId="28" hidden="1">#REF!</definedName>
    <definedName name="nnn" hidden="1">#REF!</definedName>
    <definedName name="o" localSheetId="5" hidden="1">#REF!</definedName>
    <definedName name="o" localSheetId="33" hidden="1">#REF!</definedName>
    <definedName name="o" localSheetId="16" hidden="1">#REF!</definedName>
    <definedName name="o" localSheetId="28" hidden="1">#REF!</definedName>
    <definedName name="o" hidden="1">#REF!</definedName>
    <definedName name="oioioi" localSheetId="5" hidden="1">#REF!</definedName>
    <definedName name="oioioi" localSheetId="33" hidden="1">#REF!</definedName>
    <definedName name="oioioi" localSheetId="16" hidden="1">#REF!</definedName>
    <definedName name="oioioi" localSheetId="28" hidden="1">#REF!</definedName>
    <definedName name="oioioi" hidden="1">#REF!</definedName>
    <definedName name="oiui" localSheetId="5" hidden="1">#REF!</definedName>
    <definedName name="oiui" localSheetId="33" hidden="1">#REF!</definedName>
    <definedName name="oiui" localSheetId="16" hidden="1">#REF!</definedName>
    <definedName name="oiui" localSheetId="28" hidden="1">#REF!</definedName>
    <definedName name="oiui" hidden="1">#REF!</definedName>
    <definedName name="oo" localSheetId="5" hidden="1">#REF!</definedName>
    <definedName name="oo" localSheetId="33" hidden="1">#REF!</definedName>
    <definedName name="oo" localSheetId="16" hidden="1">#REF!</definedName>
    <definedName name="oo" localSheetId="28" hidden="1">#REF!</definedName>
    <definedName name="oo" hidden="1">#REF!</definedName>
    <definedName name="oooo" localSheetId="5" hidden="1">#REF!</definedName>
    <definedName name="oooo" localSheetId="33" hidden="1">#REF!</definedName>
    <definedName name="oooo" localSheetId="16" hidden="1">#REF!</definedName>
    <definedName name="oooo" localSheetId="28" hidden="1">#REF!</definedName>
    <definedName name="oooo" hidden="1">#REF!</definedName>
    <definedName name="oooooo" localSheetId="5" hidden="1">#REF!</definedName>
    <definedName name="oooooo" localSheetId="33" hidden="1">#REF!</definedName>
    <definedName name="oooooo" localSheetId="16" hidden="1">#REF!</definedName>
    <definedName name="oooooo" localSheetId="28" hidden="1">#REF!</definedName>
    <definedName name="oooooo" hidden="1">#REF!</definedName>
    <definedName name="ooooooo" localSheetId="5" hidden="1">#REF!</definedName>
    <definedName name="ooooooo" localSheetId="33" hidden="1">#REF!</definedName>
    <definedName name="ooooooo" localSheetId="16" hidden="1">#REF!</definedName>
    <definedName name="ooooooo" localSheetId="28" hidden="1">#REF!</definedName>
    <definedName name="ooooooo" hidden="1">#REF!</definedName>
    <definedName name="oooooooo" localSheetId="5" hidden="1">#REF!</definedName>
    <definedName name="oooooooo" localSheetId="33" hidden="1">#REF!</definedName>
    <definedName name="oooooooo" localSheetId="16" hidden="1">#REF!</definedName>
    <definedName name="oooooooo" localSheetId="28" hidden="1">#REF!</definedName>
    <definedName name="oooooooo" hidden="1">#REF!</definedName>
    <definedName name="ooooooooo" localSheetId="5" hidden="1">#REF!</definedName>
    <definedName name="ooooooooo" localSheetId="33" hidden="1">#REF!</definedName>
    <definedName name="ooooooooo" localSheetId="16" hidden="1">#REF!</definedName>
    <definedName name="ooooooooo" localSheetId="28" hidden="1">#REF!</definedName>
    <definedName name="ooooooooo" hidden="1">#REF!</definedName>
    <definedName name="oooooooooo" localSheetId="5" hidden="1">#REF!</definedName>
    <definedName name="oooooooooo" localSheetId="33" hidden="1">#REF!</definedName>
    <definedName name="oooooooooo" localSheetId="16" hidden="1">#REF!</definedName>
    <definedName name="oooooooooo" localSheetId="28" hidden="1">#REF!</definedName>
    <definedName name="oooooooooo" hidden="1">#REF!</definedName>
    <definedName name="ooui" localSheetId="5" hidden="1">#REF!</definedName>
    <definedName name="ooui" localSheetId="33" hidden="1">#REF!</definedName>
    <definedName name="ooui" localSheetId="16" hidden="1">#REF!</definedName>
    <definedName name="ooui" localSheetId="28" hidden="1">#REF!</definedName>
    <definedName name="ooui" hidden="1">#REF!</definedName>
    <definedName name="p" localSheetId="5" hidden="1">#REF!</definedName>
    <definedName name="p" localSheetId="33" hidden="1">#REF!</definedName>
    <definedName name="p" localSheetId="16" hidden="1">#REF!</definedName>
    <definedName name="p" localSheetId="28" hidden="1">#REF!</definedName>
    <definedName name="p" hidden="1">#REF!</definedName>
    <definedName name="pp" localSheetId="5" hidden="1">#REF!</definedName>
    <definedName name="pp" localSheetId="33" hidden="1">#REF!</definedName>
    <definedName name="pp" localSheetId="16" hidden="1">#REF!</definedName>
    <definedName name="pp" localSheetId="28" hidden="1">#REF!</definedName>
    <definedName name="pp" hidden="1">#REF!</definedName>
    <definedName name="ppp" localSheetId="5" hidden="1">#REF!</definedName>
    <definedName name="ppp" localSheetId="33" hidden="1">#REF!</definedName>
    <definedName name="ppp" localSheetId="16" hidden="1">#REF!</definedName>
    <definedName name="ppp" localSheetId="28" hidden="1">#REF!</definedName>
    <definedName name="ppp" hidden="1">#REF!</definedName>
    <definedName name="pppp" localSheetId="5" hidden="1">#REF!</definedName>
    <definedName name="pppp" localSheetId="33" hidden="1">#REF!</definedName>
    <definedName name="pppp" localSheetId="16" hidden="1">#REF!</definedName>
    <definedName name="pppp" localSheetId="28" hidden="1">#REF!</definedName>
    <definedName name="pppp" hidden="1">#REF!</definedName>
    <definedName name="ppppp" localSheetId="5" hidden="1">#REF!</definedName>
    <definedName name="ppppp" localSheetId="33" hidden="1">#REF!</definedName>
    <definedName name="ppppp" localSheetId="16" hidden="1">#REF!</definedName>
    <definedName name="ppppp" localSheetId="28" hidden="1">#REF!</definedName>
    <definedName name="ppppp" hidden="1">#REF!</definedName>
    <definedName name="pppppp" localSheetId="5" hidden="1">#REF!</definedName>
    <definedName name="pppppp" localSheetId="33" hidden="1">#REF!</definedName>
    <definedName name="pppppp" localSheetId="16" hidden="1">#REF!</definedName>
    <definedName name="pppppp" localSheetId="28" hidden="1">#REF!</definedName>
    <definedName name="pppppp" hidden="1">#REF!</definedName>
    <definedName name="ppppppp" localSheetId="5" hidden="1">#REF!</definedName>
    <definedName name="ppppppp" localSheetId="33" hidden="1">#REF!</definedName>
    <definedName name="ppppppp" localSheetId="16" hidden="1">#REF!</definedName>
    <definedName name="ppppppp" localSheetId="28" hidden="1">#REF!</definedName>
    <definedName name="ppppppp" hidden="1">#REF!</definedName>
    <definedName name="pppppppp" localSheetId="5" hidden="1">#REF!</definedName>
    <definedName name="pppppppp" localSheetId="33" hidden="1">#REF!</definedName>
    <definedName name="pppppppp" localSheetId="16" hidden="1">#REF!</definedName>
    <definedName name="pppppppp" localSheetId="28" hidden="1">#REF!</definedName>
    <definedName name="pppppppp" hidden="1">#REF!</definedName>
    <definedName name="ppppppppp" localSheetId="5" hidden="1">#REF!</definedName>
    <definedName name="ppppppppp" localSheetId="33" hidden="1">#REF!</definedName>
    <definedName name="ppppppppp" localSheetId="16" hidden="1">#REF!</definedName>
    <definedName name="ppppppppp" localSheetId="28" hidden="1">#REF!</definedName>
    <definedName name="ppppppppp" hidden="1">#REF!</definedName>
    <definedName name="pppppppppp" localSheetId="5" hidden="1">#REF!</definedName>
    <definedName name="pppppppppp" localSheetId="33" hidden="1">#REF!</definedName>
    <definedName name="pppppppppp" localSheetId="16" hidden="1">#REF!</definedName>
    <definedName name="pppppppppp" localSheetId="28" hidden="1">#REF!</definedName>
    <definedName name="pppppppppp" hidden="1">#REF!</definedName>
    <definedName name="_xlnm.Print_Area" localSheetId="0">'一覧表 '!$A$1:$H$28</definedName>
    <definedName name="_xlnm.Print_Area" localSheetId="5">代表者氏名・役員一覧!$A$1:$J$10</definedName>
    <definedName name="_xlnm.Print_Area" localSheetId="35">登録用!$A$1:$B$49</definedName>
    <definedName name="_xlnm.Print_Area" localSheetId="33">'様式　別紙１ '!$A$1:$K$20</definedName>
    <definedName name="_xlnm.Print_Area" localSheetId="34">'様式　別紙２'!$A$1:$J$18</definedName>
    <definedName name="_xlnm.Print_Area" localSheetId="1">様式1!$A$1:$S$65</definedName>
    <definedName name="_xlnm.Print_Area" localSheetId="24">'様式10 '!$A$1:$O$56</definedName>
    <definedName name="_xlnm.Print_Area" localSheetId="25">様式12!$A$1:$P$28</definedName>
    <definedName name="_xlnm.Print_Area" localSheetId="26">様式13の１!$A$1:$AI$57</definedName>
    <definedName name="_xlnm.Print_Area" localSheetId="27">様式14!$A$1:$R$30</definedName>
    <definedName name="_xlnm.Print_Area" localSheetId="29">様式15の１!$A$1:$R$32</definedName>
    <definedName name="_xlnm.Print_Area" localSheetId="30">様式15の２!$A$1:$U$50</definedName>
    <definedName name="_xlnm.Print_Area" localSheetId="31">様式16の２!$A$1:$H$47</definedName>
    <definedName name="_xlnm.Print_Area" localSheetId="32">'様式17 '!$A$1:$AD$127</definedName>
    <definedName name="_xlnm.Print_Area" localSheetId="2">様式2!$A$1:$AA$44</definedName>
    <definedName name="_xlnm.Print_Area" localSheetId="3">様式3!$A$1:$Y$106</definedName>
    <definedName name="_xlnm.Print_Area" localSheetId="4">様式4!$A$1:$S$54</definedName>
    <definedName name="_xlnm.Print_Area" localSheetId="6">様式5!$A$1:$AK$72</definedName>
    <definedName name="_xlnm.Print_Area" localSheetId="7">'様式5  (記載例)'!$A$1:$AK$72</definedName>
    <definedName name="_xlnm.Print_Area" localSheetId="8">様式５添付１!$A$1:$X$24</definedName>
    <definedName name="_xlnm.Print_Area" localSheetId="9">様式５添付２!$A$1:$W$24</definedName>
    <definedName name="_xlnm.Print_Area" localSheetId="10">様式５添付３!$A$1:$E$46</definedName>
    <definedName name="_xlnm.Print_Area" localSheetId="11">様式５添付４!$A$1:$D$32</definedName>
    <definedName name="_xlnm.Print_Area" localSheetId="12">様式５添付４別表!$A$1:$F$54</definedName>
    <definedName name="_xlnm.Print_Area" localSheetId="13">'様式6 '!$A$1:$AJ$119</definedName>
    <definedName name="_xlnm.Print_Area" localSheetId="14">'様式6 (記載例) '!$A$1:$AJ$109</definedName>
    <definedName name="_xlnm.Print_Area" localSheetId="16">'様式６添付１ (記入例)'!$A$1:$R$111</definedName>
    <definedName name="_xlnm.Print_Area" localSheetId="17">'様式7の1 '!$A$1:$L$59</definedName>
    <definedName name="_xlnm.Print_Area" localSheetId="18">'様式7の1 （記入例）'!$A$1:$L$59</definedName>
    <definedName name="_xlnm.Print_Area" localSheetId="19">様式7の3!$A$1:$AA$28</definedName>
    <definedName name="_xlnm.Print_Area" localSheetId="20">'様式7の3(記入例)'!$A$1:$AA$28</definedName>
    <definedName name="_xlnm.Print_Area" localSheetId="21">様式8!$A$1:$F$40</definedName>
    <definedName name="_xlnm.Print_Area" localSheetId="22">'様式8 (記載例)'!$A$1:$F$41</definedName>
    <definedName name="_xlnm.Print_Area" localSheetId="23">様式9!$A$1:$AO$47</definedName>
    <definedName name="_xlnm.Print_Area" localSheetId="28">裏面作成ツール!$A$1:$M$48</definedName>
    <definedName name="_xlnm.Print_Titles" localSheetId="3">様式3!$6:$6</definedName>
    <definedName name="_xlnm.Print_Titles" localSheetId="6">様式5!$1:$4</definedName>
    <definedName name="_xlnm.Print_Titles" localSheetId="7">'様式5  (記載例)'!$1:$4</definedName>
    <definedName name="ｑ" localSheetId="5" hidden="1">#REF!</definedName>
    <definedName name="ｑ" localSheetId="33" hidden="1">#REF!</definedName>
    <definedName name="ｑ" localSheetId="16" hidden="1">#REF!</definedName>
    <definedName name="ｑ" localSheetId="28" hidden="1">#REF!</definedName>
    <definedName name="ｑ" hidden="1">#REF!</definedName>
    <definedName name="rf" localSheetId="5" hidden="1">#REF!</definedName>
    <definedName name="rf" localSheetId="33" hidden="1">#REF!</definedName>
    <definedName name="rf" localSheetId="16" hidden="1">#REF!</definedName>
    <definedName name="rf" localSheetId="28" hidden="1">#REF!</definedName>
    <definedName name="rf" hidden="1">#REF!</definedName>
    <definedName name="rff" localSheetId="5" hidden="1">#REF!</definedName>
    <definedName name="rff" localSheetId="33" hidden="1">#REF!</definedName>
    <definedName name="rff" localSheetId="16" hidden="1">#REF!</definedName>
    <definedName name="rff" localSheetId="28" hidden="1">#REF!</definedName>
    <definedName name="rff" hidden="1">#REF!</definedName>
    <definedName name="rffrfr" localSheetId="5" hidden="1">#REF!</definedName>
    <definedName name="rffrfr" localSheetId="33" hidden="1">#REF!</definedName>
    <definedName name="rffrfr" localSheetId="16" hidden="1">#REF!</definedName>
    <definedName name="rffrfr" localSheetId="28" hidden="1">#REF!</definedName>
    <definedName name="rffrfr" hidden="1">#REF!</definedName>
    <definedName name="rr" localSheetId="5" hidden="1">#REF!</definedName>
    <definedName name="rr" localSheetId="33" hidden="1">#REF!</definedName>
    <definedName name="rr" localSheetId="16" hidden="1">#REF!</definedName>
    <definedName name="rr" localSheetId="28" hidden="1">#REF!</definedName>
    <definedName name="rr" hidden="1">#REF!</definedName>
    <definedName name="rre" localSheetId="5" hidden="1">#REF!</definedName>
    <definedName name="rre" localSheetId="33" hidden="1">#REF!</definedName>
    <definedName name="rre" localSheetId="16" hidden="1">#REF!</definedName>
    <definedName name="rre" localSheetId="28" hidden="1">#REF!</definedName>
    <definedName name="rre" hidden="1">#REF!</definedName>
    <definedName name="rree" localSheetId="5" hidden="1">#REF!</definedName>
    <definedName name="rree" localSheetId="33" hidden="1">#REF!</definedName>
    <definedName name="rree" localSheetId="16" hidden="1">#REF!</definedName>
    <definedName name="rree" localSheetId="28" hidden="1">#REF!</definedName>
    <definedName name="rree" hidden="1">#REF!</definedName>
    <definedName name="rreee" localSheetId="5" hidden="1">#REF!</definedName>
    <definedName name="rreee" localSheetId="33" hidden="1">#REF!</definedName>
    <definedName name="rreee" localSheetId="16" hidden="1">#REF!</definedName>
    <definedName name="rreee" localSheetId="28" hidden="1">#REF!</definedName>
    <definedName name="rreee" hidden="1">#REF!</definedName>
    <definedName name="rreeee" localSheetId="5" hidden="1">#REF!</definedName>
    <definedName name="rreeee" localSheetId="33" hidden="1">#REF!</definedName>
    <definedName name="rreeee" localSheetId="16" hidden="1">#REF!</definedName>
    <definedName name="rreeee" localSheetId="28" hidden="1">#REF!</definedName>
    <definedName name="rreeee" hidden="1">#REF!</definedName>
    <definedName name="rreeeee" localSheetId="5" hidden="1">#REF!</definedName>
    <definedName name="rreeeee" localSheetId="33" hidden="1">#REF!</definedName>
    <definedName name="rreeeee" localSheetId="16" hidden="1">#REF!</definedName>
    <definedName name="rreeeee" localSheetId="28" hidden="1">#REF!</definedName>
    <definedName name="rreeeee" hidden="1">#REF!</definedName>
    <definedName name="rrr" localSheetId="5" hidden="1">#REF!</definedName>
    <definedName name="rrr" localSheetId="33" hidden="1">#REF!</definedName>
    <definedName name="rrr" localSheetId="16" hidden="1">#REF!</definedName>
    <definedName name="rrr" localSheetId="28" hidden="1">#REF!</definedName>
    <definedName name="rrr" hidden="1">#REF!</definedName>
    <definedName name="rrre" localSheetId="5" hidden="1">#REF!</definedName>
    <definedName name="rrre" localSheetId="33" hidden="1">#REF!</definedName>
    <definedName name="rrre" localSheetId="16" hidden="1">#REF!</definedName>
    <definedName name="rrre" localSheetId="28" hidden="1">#REF!</definedName>
    <definedName name="rrre" hidden="1">#REF!</definedName>
    <definedName name="rrree" localSheetId="5" hidden="1">#REF!</definedName>
    <definedName name="rrree" localSheetId="33" hidden="1">#REF!</definedName>
    <definedName name="rrree" localSheetId="16" hidden="1">#REF!</definedName>
    <definedName name="rrree" localSheetId="28" hidden="1">#REF!</definedName>
    <definedName name="rrree" hidden="1">#REF!</definedName>
    <definedName name="rrreee" localSheetId="5" hidden="1">#REF!</definedName>
    <definedName name="rrreee" localSheetId="33" hidden="1">#REF!</definedName>
    <definedName name="rrreee" localSheetId="16" hidden="1">#REF!</definedName>
    <definedName name="rrreee" localSheetId="28" hidden="1">#REF!</definedName>
    <definedName name="rrreee" hidden="1">#REF!</definedName>
    <definedName name="rrrre" localSheetId="5" hidden="1">#REF!</definedName>
    <definedName name="rrrre" localSheetId="33" hidden="1">#REF!</definedName>
    <definedName name="rrrre" localSheetId="16" hidden="1">#REF!</definedName>
    <definedName name="rrrre" localSheetId="28" hidden="1">#REF!</definedName>
    <definedName name="rrrre" hidden="1">#REF!</definedName>
    <definedName name="rrrree" localSheetId="5" hidden="1">#REF!</definedName>
    <definedName name="rrrree" localSheetId="33" hidden="1">#REF!</definedName>
    <definedName name="rrrree" localSheetId="16" hidden="1">#REF!</definedName>
    <definedName name="rrrree" localSheetId="28" hidden="1">#REF!</definedName>
    <definedName name="rrrree" hidden="1">#REF!</definedName>
    <definedName name="rrrreee" localSheetId="5" hidden="1">#REF!</definedName>
    <definedName name="rrrreee" localSheetId="33" hidden="1">#REF!</definedName>
    <definedName name="rrrreee" localSheetId="16" hidden="1">#REF!</definedName>
    <definedName name="rrrreee" localSheetId="28" hidden="1">#REF!</definedName>
    <definedName name="rrrreee" hidden="1">#REF!</definedName>
    <definedName name="rrrreeee" localSheetId="5" hidden="1">#REF!</definedName>
    <definedName name="rrrreeee" localSheetId="33" hidden="1">#REF!</definedName>
    <definedName name="rrrreeee" localSheetId="16" hidden="1">#REF!</definedName>
    <definedName name="rrrreeee" localSheetId="28" hidden="1">#REF!</definedName>
    <definedName name="rrrreeee" hidden="1">#REF!</definedName>
    <definedName name="rrrrre" localSheetId="5" hidden="1">#REF!</definedName>
    <definedName name="rrrrre" localSheetId="33" hidden="1">#REF!</definedName>
    <definedName name="rrrrre" localSheetId="16" hidden="1">#REF!</definedName>
    <definedName name="rrrrre" localSheetId="28" hidden="1">#REF!</definedName>
    <definedName name="rrrrre" hidden="1">#REF!</definedName>
    <definedName name="rrrrree" localSheetId="5" hidden="1">#REF!</definedName>
    <definedName name="rrrrree" localSheetId="33" hidden="1">#REF!</definedName>
    <definedName name="rrrrree" localSheetId="16" hidden="1">#REF!</definedName>
    <definedName name="rrrrree" localSheetId="28" hidden="1">#REF!</definedName>
    <definedName name="rrrrree" hidden="1">#REF!</definedName>
    <definedName name="rrrrreee" localSheetId="5" hidden="1">#REF!</definedName>
    <definedName name="rrrrreee" localSheetId="33" hidden="1">#REF!</definedName>
    <definedName name="rrrrreee" localSheetId="16" hidden="1">#REF!</definedName>
    <definedName name="rrrrreee" localSheetId="28" hidden="1">#REF!</definedName>
    <definedName name="rrrrreee" hidden="1">#REF!</definedName>
    <definedName name="rrrrreeee" localSheetId="5" hidden="1">#REF!</definedName>
    <definedName name="rrrrreeee" localSheetId="33" hidden="1">#REF!</definedName>
    <definedName name="rrrrreeee" localSheetId="16" hidden="1">#REF!</definedName>
    <definedName name="rrrrreeee" localSheetId="28" hidden="1">#REF!</definedName>
    <definedName name="rrrrreeee" hidden="1">#REF!</definedName>
    <definedName name="rrrrreeeee" localSheetId="5" hidden="1">#REF!</definedName>
    <definedName name="rrrrreeeee" localSheetId="33" hidden="1">#REF!</definedName>
    <definedName name="rrrrreeeee" localSheetId="16" hidden="1">#REF!</definedName>
    <definedName name="rrrrreeeee" localSheetId="28" hidden="1">#REF!</definedName>
    <definedName name="rrrrreeeee" hidden="1">#REF!</definedName>
    <definedName name="rrrrreeeeee" localSheetId="5" hidden="1">#REF!</definedName>
    <definedName name="rrrrreeeeee" localSheetId="33" hidden="1">#REF!</definedName>
    <definedName name="rrrrreeeeee" localSheetId="16" hidden="1">#REF!</definedName>
    <definedName name="rrrrreeeeee" localSheetId="28" hidden="1">#REF!</definedName>
    <definedName name="rrrrreeeeee" hidden="1">#REF!</definedName>
    <definedName name="rrrrrre" localSheetId="5" hidden="1">#REF!</definedName>
    <definedName name="rrrrrre" localSheetId="33" hidden="1">#REF!</definedName>
    <definedName name="rrrrrre" localSheetId="16" hidden="1">#REF!</definedName>
    <definedName name="rrrrrre" localSheetId="28" hidden="1">#REF!</definedName>
    <definedName name="rrrrrre" hidden="1">#REF!</definedName>
    <definedName name="rrrrrree" localSheetId="5" hidden="1">#REF!</definedName>
    <definedName name="rrrrrree" localSheetId="33" hidden="1">#REF!</definedName>
    <definedName name="rrrrrree" localSheetId="16" hidden="1">#REF!</definedName>
    <definedName name="rrrrrree" localSheetId="28" hidden="1">#REF!</definedName>
    <definedName name="rrrrrree" hidden="1">#REF!</definedName>
    <definedName name="rrrrrreee" localSheetId="5" hidden="1">#REF!</definedName>
    <definedName name="rrrrrreee" localSheetId="33" hidden="1">#REF!</definedName>
    <definedName name="rrrrrreee" localSheetId="16" hidden="1">#REF!</definedName>
    <definedName name="rrrrrreee" localSheetId="28" hidden="1">#REF!</definedName>
    <definedName name="rrrrrreee" hidden="1">#REF!</definedName>
    <definedName name="rrrrrreeee" localSheetId="5" hidden="1">#REF!</definedName>
    <definedName name="rrrrrreeee" localSheetId="33" hidden="1">#REF!</definedName>
    <definedName name="rrrrrreeee" localSheetId="16" hidden="1">#REF!</definedName>
    <definedName name="rrrrrreeee" localSheetId="28" hidden="1">#REF!</definedName>
    <definedName name="rrrrrreeee" hidden="1">#REF!</definedName>
    <definedName name="rrrrrreeeee" localSheetId="5" hidden="1">#REF!</definedName>
    <definedName name="rrrrrreeeee" localSheetId="33" hidden="1">#REF!</definedName>
    <definedName name="rrrrrreeeee" localSheetId="16" hidden="1">#REF!</definedName>
    <definedName name="rrrrrreeeee" localSheetId="28" hidden="1">#REF!</definedName>
    <definedName name="rrrrrreeeee" hidden="1">#REF!</definedName>
    <definedName name="rrrrrreeeeee" localSheetId="5" hidden="1">#REF!</definedName>
    <definedName name="rrrrrreeeeee" localSheetId="33" hidden="1">#REF!</definedName>
    <definedName name="rrrrrreeeeee" localSheetId="16" hidden="1">#REF!</definedName>
    <definedName name="rrrrrreeeeee" localSheetId="28" hidden="1">#REF!</definedName>
    <definedName name="rrrrrreeeeee" hidden="1">#REF!</definedName>
    <definedName name="rrrrrreeeeeee" localSheetId="5" hidden="1">#REF!</definedName>
    <definedName name="rrrrrreeeeeee" localSheetId="33" hidden="1">#REF!</definedName>
    <definedName name="rrrrrreeeeeee" localSheetId="16" hidden="1">#REF!</definedName>
    <definedName name="rrrrrreeeeeee" localSheetId="28" hidden="1">#REF!</definedName>
    <definedName name="rrrrrreeeeeee" hidden="1">#REF!</definedName>
    <definedName name="rrrrrrre" localSheetId="5" hidden="1">#REF!</definedName>
    <definedName name="rrrrrrre" localSheetId="33" hidden="1">#REF!</definedName>
    <definedName name="rrrrrrre" localSheetId="16" hidden="1">#REF!</definedName>
    <definedName name="rrrrrrre" localSheetId="28" hidden="1">#REF!</definedName>
    <definedName name="rrrrrrre" hidden="1">#REF!</definedName>
    <definedName name="rrrrrrree" localSheetId="5" hidden="1">#REF!</definedName>
    <definedName name="rrrrrrree" localSheetId="33" hidden="1">#REF!</definedName>
    <definedName name="rrrrrrree" localSheetId="16" hidden="1">#REF!</definedName>
    <definedName name="rrrrrrree" localSheetId="28" hidden="1">#REF!</definedName>
    <definedName name="rrrrrrree" hidden="1">#REF!</definedName>
    <definedName name="rrrrrrreee" localSheetId="5" hidden="1">#REF!</definedName>
    <definedName name="rrrrrrreee" localSheetId="33" hidden="1">#REF!</definedName>
    <definedName name="rrrrrrreee" localSheetId="16" hidden="1">#REF!</definedName>
    <definedName name="rrrrrrreee" localSheetId="28" hidden="1">#REF!</definedName>
    <definedName name="rrrrrrreee" hidden="1">#REF!</definedName>
    <definedName name="rrrrrrreeee" localSheetId="5" hidden="1">#REF!</definedName>
    <definedName name="rrrrrrreeee" localSheetId="33" hidden="1">#REF!</definedName>
    <definedName name="rrrrrrreeee" localSheetId="16" hidden="1">#REF!</definedName>
    <definedName name="rrrrrrreeee" localSheetId="28" hidden="1">#REF!</definedName>
    <definedName name="rrrrrrreeee" hidden="1">#REF!</definedName>
    <definedName name="rrrrrrreeeee" localSheetId="5" hidden="1">#REF!</definedName>
    <definedName name="rrrrrrreeeee" localSheetId="33" hidden="1">#REF!</definedName>
    <definedName name="rrrrrrreeeee" localSheetId="16" hidden="1">#REF!</definedName>
    <definedName name="rrrrrrreeeee" localSheetId="28" hidden="1">#REF!</definedName>
    <definedName name="rrrrrrreeeee" hidden="1">#REF!</definedName>
    <definedName name="rrrrrrreeeeee" localSheetId="5" hidden="1">#REF!</definedName>
    <definedName name="rrrrrrreeeeee" localSheetId="33" hidden="1">#REF!</definedName>
    <definedName name="rrrrrrreeeeee" localSheetId="16" hidden="1">#REF!</definedName>
    <definedName name="rrrrrrreeeeee" localSheetId="28" hidden="1">#REF!</definedName>
    <definedName name="rrrrrrreeeeee" hidden="1">#REF!</definedName>
    <definedName name="rrrrrrreeeeeee" localSheetId="5" hidden="1">#REF!</definedName>
    <definedName name="rrrrrrreeeeeee" localSheetId="33" hidden="1">#REF!</definedName>
    <definedName name="rrrrrrreeeeeee" localSheetId="16" hidden="1">#REF!</definedName>
    <definedName name="rrrrrrreeeeeee" localSheetId="28" hidden="1">#REF!</definedName>
    <definedName name="rrrrrrreeeeeee" hidden="1">#REF!</definedName>
    <definedName name="rrrrrrreeeeeeee" localSheetId="5" hidden="1">#REF!</definedName>
    <definedName name="rrrrrrreeeeeeee" localSheetId="33" hidden="1">#REF!</definedName>
    <definedName name="rrrrrrreeeeeeee" localSheetId="16" hidden="1">#REF!</definedName>
    <definedName name="rrrrrrreeeeeeee" localSheetId="28" hidden="1">#REF!</definedName>
    <definedName name="rrrrrrreeeeeeee" hidden="1">#REF!</definedName>
    <definedName name="rrrrrrrre" localSheetId="5" hidden="1">#REF!</definedName>
    <definedName name="rrrrrrrre" localSheetId="33" hidden="1">#REF!</definedName>
    <definedName name="rrrrrrrre" localSheetId="16" hidden="1">#REF!</definedName>
    <definedName name="rrrrrrrre" localSheetId="28" hidden="1">#REF!</definedName>
    <definedName name="rrrrrrrre" hidden="1">#REF!</definedName>
    <definedName name="rrrrrrrree" localSheetId="5" hidden="1">#REF!</definedName>
    <definedName name="rrrrrrrree" localSheetId="33" hidden="1">#REF!</definedName>
    <definedName name="rrrrrrrree" localSheetId="16" hidden="1">#REF!</definedName>
    <definedName name="rrrrrrrree" localSheetId="28" hidden="1">#REF!</definedName>
    <definedName name="rrrrrrrree" hidden="1">#REF!</definedName>
    <definedName name="rrrrrrrreee" localSheetId="5" hidden="1">#REF!</definedName>
    <definedName name="rrrrrrrreee" localSheetId="33" hidden="1">#REF!</definedName>
    <definedName name="rrrrrrrreee" localSheetId="16" hidden="1">#REF!</definedName>
    <definedName name="rrrrrrrreee" localSheetId="28" hidden="1">#REF!</definedName>
    <definedName name="rrrrrrrreee" hidden="1">#REF!</definedName>
    <definedName name="rrrrrrrreeee" localSheetId="5" hidden="1">#REF!</definedName>
    <definedName name="rrrrrrrreeee" localSheetId="33" hidden="1">#REF!</definedName>
    <definedName name="rrrrrrrreeee" localSheetId="16" hidden="1">#REF!</definedName>
    <definedName name="rrrrrrrreeee" localSheetId="28" hidden="1">#REF!</definedName>
    <definedName name="rrrrrrrreeee" hidden="1">#REF!</definedName>
    <definedName name="rrrrrrrreeeee" localSheetId="5" hidden="1">#REF!</definedName>
    <definedName name="rrrrrrrreeeee" localSheetId="33" hidden="1">#REF!</definedName>
    <definedName name="rrrrrrrreeeee" localSheetId="16" hidden="1">#REF!</definedName>
    <definedName name="rrrrrrrreeeee" localSheetId="28" hidden="1">#REF!</definedName>
    <definedName name="rrrrrrrreeeee" hidden="1">#REF!</definedName>
    <definedName name="rrrrrrrreeeeee" localSheetId="5" hidden="1">#REF!</definedName>
    <definedName name="rrrrrrrreeeeee" localSheetId="33" hidden="1">#REF!</definedName>
    <definedName name="rrrrrrrreeeeee" localSheetId="16" hidden="1">#REF!</definedName>
    <definedName name="rrrrrrrreeeeee" localSheetId="28" hidden="1">#REF!</definedName>
    <definedName name="rrrrrrrreeeeee" hidden="1">#REF!</definedName>
    <definedName name="rrrrrrrreeeeeee" localSheetId="5" hidden="1">#REF!</definedName>
    <definedName name="rrrrrrrreeeeeee" localSheetId="33" hidden="1">#REF!</definedName>
    <definedName name="rrrrrrrreeeeeee" localSheetId="16" hidden="1">#REF!</definedName>
    <definedName name="rrrrrrrreeeeeee" localSheetId="28" hidden="1">#REF!</definedName>
    <definedName name="rrrrrrrreeeeeee" hidden="1">#REF!</definedName>
    <definedName name="rrrrrrrreeeeeeee" localSheetId="5" hidden="1">#REF!</definedName>
    <definedName name="rrrrrrrreeeeeeee" localSheetId="33" hidden="1">#REF!</definedName>
    <definedName name="rrrrrrrreeeeeeee" localSheetId="16" hidden="1">#REF!</definedName>
    <definedName name="rrrrrrrreeeeeeee" localSheetId="28" hidden="1">#REF!</definedName>
    <definedName name="rrrrrrrreeeeeeee" hidden="1">#REF!</definedName>
    <definedName name="rtj" localSheetId="5" hidden="1">#REF!</definedName>
    <definedName name="rtj" localSheetId="33" hidden="1">#REF!</definedName>
    <definedName name="rtj" localSheetId="16" hidden="1">#REF!</definedName>
    <definedName name="rtj" localSheetId="28" hidden="1">#REF!</definedName>
    <definedName name="rtj" hidden="1">#REF!</definedName>
    <definedName name="ryfgv" localSheetId="5" hidden="1">#REF!</definedName>
    <definedName name="ryfgv" localSheetId="33" hidden="1">#REF!</definedName>
    <definedName name="ryfgv" localSheetId="16" hidden="1">#REF!</definedName>
    <definedName name="ryfgv" localSheetId="28" hidden="1">#REF!</definedName>
    <definedName name="ryfgv" hidden="1">#REF!</definedName>
    <definedName name="ryh" localSheetId="5" hidden="1">#REF!</definedName>
    <definedName name="ryh" localSheetId="33" hidden="1">#REF!</definedName>
    <definedName name="ryh" localSheetId="16" hidden="1">#REF!</definedName>
    <definedName name="ryh" localSheetId="28" hidden="1">#REF!</definedName>
    <definedName name="ryh" hidden="1">#REF!</definedName>
    <definedName name="ryhtg" localSheetId="5" hidden="1">#REF!</definedName>
    <definedName name="ryhtg" localSheetId="33" hidden="1">#REF!</definedName>
    <definedName name="ryhtg" localSheetId="16" hidden="1">#REF!</definedName>
    <definedName name="ryhtg" localSheetId="28" hidden="1">#REF!</definedName>
    <definedName name="ryhtg" hidden="1">#REF!</definedName>
    <definedName name="s" localSheetId="5" hidden="1">#REF!</definedName>
    <definedName name="s" localSheetId="33" hidden="1">#REF!</definedName>
    <definedName name="s" localSheetId="16" hidden="1">#REF!</definedName>
    <definedName name="s" localSheetId="28" hidden="1">#REF!</definedName>
    <definedName name="s" hidden="1">#REF!</definedName>
    <definedName name="t" localSheetId="5" hidden="1">#REF!</definedName>
    <definedName name="t" localSheetId="33" hidden="1">#REF!</definedName>
    <definedName name="t" localSheetId="16" hidden="1">#REF!</definedName>
    <definedName name="t" localSheetId="28" hidden="1">#REF!</definedName>
    <definedName name="t" hidden="1">#REF!</definedName>
    <definedName name="th" localSheetId="5" hidden="1">#REF!</definedName>
    <definedName name="th" localSheetId="33" hidden="1">#REF!</definedName>
    <definedName name="th" localSheetId="16" hidden="1">#REF!</definedName>
    <definedName name="th" localSheetId="28" hidden="1">#REF!</definedName>
    <definedName name="th" hidden="1">#REF!</definedName>
    <definedName name="tjh" localSheetId="5" hidden="1">#REF!</definedName>
    <definedName name="tjh" localSheetId="33" hidden="1">#REF!</definedName>
    <definedName name="tjh" localSheetId="16" hidden="1">#REF!</definedName>
    <definedName name="tjh" localSheetId="28" hidden="1">#REF!</definedName>
    <definedName name="tjh" hidden="1">#REF!</definedName>
    <definedName name="tt" localSheetId="5" hidden="1">#REF!</definedName>
    <definedName name="tt" localSheetId="33" hidden="1">#REF!</definedName>
    <definedName name="tt" localSheetId="16" hidden="1">#REF!</definedName>
    <definedName name="tt" localSheetId="28" hidden="1">#REF!</definedName>
    <definedName name="tt" hidden="1">#REF!</definedName>
    <definedName name="ttr" localSheetId="5" hidden="1">#REF!</definedName>
    <definedName name="ttr" localSheetId="33" hidden="1">#REF!</definedName>
    <definedName name="ttr" localSheetId="16" hidden="1">#REF!</definedName>
    <definedName name="ttr" localSheetId="28" hidden="1">#REF!</definedName>
    <definedName name="ttr" hidden="1">#REF!</definedName>
    <definedName name="ttrr" localSheetId="5" hidden="1">#REF!</definedName>
    <definedName name="ttrr" localSheetId="33" hidden="1">#REF!</definedName>
    <definedName name="ttrr" localSheetId="16" hidden="1">#REF!</definedName>
    <definedName name="ttrr" localSheetId="28" hidden="1">#REF!</definedName>
    <definedName name="ttrr" hidden="1">#REF!</definedName>
    <definedName name="ttrrr" localSheetId="5" hidden="1">#REF!</definedName>
    <definedName name="ttrrr" localSheetId="33" hidden="1">#REF!</definedName>
    <definedName name="ttrrr" localSheetId="16" hidden="1">#REF!</definedName>
    <definedName name="ttrrr" localSheetId="28" hidden="1">#REF!</definedName>
    <definedName name="ttrrr" hidden="1">#REF!</definedName>
    <definedName name="ttt" localSheetId="5" hidden="1">#REF!</definedName>
    <definedName name="ttt" localSheetId="33" hidden="1">#REF!</definedName>
    <definedName name="ttt" localSheetId="16" hidden="1">#REF!</definedName>
    <definedName name="ttt" localSheetId="28" hidden="1">#REF!</definedName>
    <definedName name="ttt" hidden="1">#REF!</definedName>
    <definedName name="tttr" localSheetId="5" hidden="1">#REF!</definedName>
    <definedName name="tttr" localSheetId="33" hidden="1">#REF!</definedName>
    <definedName name="tttr" localSheetId="16" hidden="1">#REF!</definedName>
    <definedName name="tttr" localSheetId="28" hidden="1">#REF!</definedName>
    <definedName name="tttr" hidden="1">#REF!</definedName>
    <definedName name="tttt" localSheetId="5" hidden="1">#REF!</definedName>
    <definedName name="tttt" localSheetId="33" hidden="1">#REF!</definedName>
    <definedName name="tttt" localSheetId="16" hidden="1">#REF!</definedName>
    <definedName name="tttt" localSheetId="28" hidden="1">#REF!</definedName>
    <definedName name="tttt" hidden="1">#REF!</definedName>
    <definedName name="ttttt" localSheetId="5" hidden="1">#REF!</definedName>
    <definedName name="ttttt" localSheetId="33" hidden="1">#REF!</definedName>
    <definedName name="ttttt" localSheetId="16" hidden="1">#REF!</definedName>
    <definedName name="ttttt" localSheetId="28" hidden="1">#REF!</definedName>
    <definedName name="ttttt" hidden="1">#REF!</definedName>
    <definedName name="tttttt" localSheetId="5" hidden="1">#REF!</definedName>
    <definedName name="tttttt" localSheetId="33" hidden="1">#REF!</definedName>
    <definedName name="tttttt" localSheetId="16" hidden="1">#REF!</definedName>
    <definedName name="tttttt" localSheetId="28" hidden="1">#REF!</definedName>
    <definedName name="tttttt" hidden="1">#REF!</definedName>
    <definedName name="ttttttt" localSheetId="5" hidden="1">#REF!</definedName>
    <definedName name="ttttttt" localSheetId="33" hidden="1">#REF!</definedName>
    <definedName name="ttttttt" localSheetId="16" hidden="1">#REF!</definedName>
    <definedName name="ttttttt" localSheetId="28" hidden="1">#REF!</definedName>
    <definedName name="ttttttt" hidden="1">#REF!</definedName>
    <definedName name="tttttttt" localSheetId="5" hidden="1">#REF!</definedName>
    <definedName name="tttttttt" localSheetId="33" hidden="1">#REF!</definedName>
    <definedName name="tttttttt" localSheetId="16" hidden="1">#REF!</definedName>
    <definedName name="tttttttt" localSheetId="28" hidden="1">#REF!</definedName>
    <definedName name="tttttttt" hidden="1">#REF!</definedName>
    <definedName name="ttttttttt" localSheetId="5" hidden="1">#REF!</definedName>
    <definedName name="ttttttttt" localSheetId="33" hidden="1">#REF!</definedName>
    <definedName name="ttttttttt" localSheetId="16" hidden="1">#REF!</definedName>
    <definedName name="ttttttttt" localSheetId="28" hidden="1">#REF!</definedName>
    <definedName name="ttttttttt" hidden="1">#REF!</definedName>
    <definedName name="ttttttttttt" localSheetId="5" hidden="1">#REF!</definedName>
    <definedName name="ttttttttttt" localSheetId="33" hidden="1">#REF!</definedName>
    <definedName name="ttttttttttt" localSheetId="16" hidden="1">#REF!</definedName>
    <definedName name="ttttttttttt" localSheetId="28" hidden="1">#REF!</definedName>
    <definedName name="ttttttttttt" hidden="1">#REF!</definedName>
    <definedName name="tyuy" localSheetId="5" hidden="1">#REF!</definedName>
    <definedName name="tyuy" localSheetId="33" hidden="1">#REF!</definedName>
    <definedName name="tyuy" localSheetId="16" hidden="1">#REF!</definedName>
    <definedName name="tyuy" localSheetId="28" hidden="1">#REF!</definedName>
    <definedName name="tyuy" hidden="1">#REF!</definedName>
    <definedName name="u" localSheetId="5" hidden="1">#REF!</definedName>
    <definedName name="u" localSheetId="33" hidden="1">#REF!</definedName>
    <definedName name="u" localSheetId="16" hidden="1">#REF!</definedName>
    <definedName name="u" localSheetId="28" hidden="1">#REF!</definedName>
    <definedName name="u" hidden="1">#REF!</definedName>
    <definedName name="uij" localSheetId="5" hidden="1">#REF!</definedName>
    <definedName name="uij" localSheetId="33" hidden="1">#REF!</definedName>
    <definedName name="uij" localSheetId="16" hidden="1">#REF!</definedName>
    <definedName name="uij" localSheetId="28" hidden="1">#REF!</definedName>
    <definedName name="uij" hidden="1">#REF!</definedName>
    <definedName name="uiouo" localSheetId="5" hidden="1">#REF!</definedName>
    <definedName name="uiouo" localSheetId="33" hidden="1">#REF!</definedName>
    <definedName name="uiouo" localSheetId="16" hidden="1">#REF!</definedName>
    <definedName name="uiouo" localSheetId="28" hidden="1">#REF!</definedName>
    <definedName name="uiouo" hidden="1">#REF!</definedName>
    <definedName name="uiuo" localSheetId="5" hidden="1">#REF!</definedName>
    <definedName name="uiuo" localSheetId="33" hidden="1">#REF!</definedName>
    <definedName name="uiuo" localSheetId="16" hidden="1">#REF!</definedName>
    <definedName name="uiuo" localSheetId="28" hidden="1">#REF!</definedName>
    <definedName name="uiuo" hidden="1">#REF!</definedName>
    <definedName name="ujhu" localSheetId="5" hidden="1">#REF!</definedName>
    <definedName name="ujhu" localSheetId="33" hidden="1">#REF!</definedName>
    <definedName name="ujhu" localSheetId="16" hidden="1">#REF!</definedName>
    <definedName name="ujhu" localSheetId="28" hidden="1">#REF!</definedName>
    <definedName name="ujhu" hidden="1">#REF!</definedName>
    <definedName name="uu" localSheetId="5" hidden="1">#REF!</definedName>
    <definedName name="uu" localSheetId="33" hidden="1">#REF!</definedName>
    <definedName name="uu" localSheetId="16" hidden="1">#REF!</definedName>
    <definedName name="uu" localSheetId="28" hidden="1">#REF!</definedName>
    <definedName name="uu" hidden="1">#REF!</definedName>
    <definedName name="uuii" localSheetId="5" hidden="1">#REF!</definedName>
    <definedName name="uuii" localSheetId="33" hidden="1">#REF!</definedName>
    <definedName name="uuii" localSheetId="16" hidden="1">#REF!</definedName>
    <definedName name="uuii" localSheetId="28" hidden="1">#REF!</definedName>
    <definedName name="uuii" hidden="1">#REF!</definedName>
    <definedName name="uuu" localSheetId="5" hidden="1">#REF!</definedName>
    <definedName name="uuu" localSheetId="33" hidden="1">#REF!</definedName>
    <definedName name="uuu" localSheetId="16" hidden="1">#REF!</definedName>
    <definedName name="uuu" localSheetId="28" hidden="1">#REF!</definedName>
    <definedName name="uuu" hidden="1">#REF!</definedName>
    <definedName name="uuuu" localSheetId="5" hidden="1">#REF!</definedName>
    <definedName name="uuuu" localSheetId="33" hidden="1">#REF!</definedName>
    <definedName name="uuuu" localSheetId="16" hidden="1">#REF!</definedName>
    <definedName name="uuuu" localSheetId="28" hidden="1">#REF!</definedName>
    <definedName name="uuuu" hidden="1">#REF!</definedName>
    <definedName name="uuuuu" localSheetId="5" hidden="1">#REF!</definedName>
    <definedName name="uuuuu" localSheetId="33" hidden="1">#REF!</definedName>
    <definedName name="uuuuu" localSheetId="16" hidden="1">#REF!</definedName>
    <definedName name="uuuuu" localSheetId="28" hidden="1">#REF!</definedName>
    <definedName name="uuuuu" hidden="1">#REF!</definedName>
    <definedName name="uuuuuu" localSheetId="5" hidden="1">#REF!</definedName>
    <definedName name="uuuuuu" localSheetId="33" hidden="1">#REF!</definedName>
    <definedName name="uuuuuu" localSheetId="16" hidden="1">#REF!</definedName>
    <definedName name="uuuuuu" localSheetId="28" hidden="1">#REF!</definedName>
    <definedName name="uuuuuu" hidden="1">#REF!</definedName>
    <definedName name="uuuuuuu" localSheetId="5" hidden="1">#REF!</definedName>
    <definedName name="uuuuuuu" localSheetId="33" hidden="1">#REF!</definedName>
    <definedName name="uuuuuuu" localSheetId="16" hidden="1">#REF!</definedName>
    <definedName name="uuuuuuu" localSheetId="28" hidden="1">#REF!</definedName>
    <definedName name="uuuuuuu" hidden="1">#REF!</definedName>
    <definedName name="uuuuuuuu" localSheetId="5" hidden="1">#REF!</definedName>
    <definedName name="uuuuuuuu" localSheetId="33" hidden="1">#REF!</definedName>
    <definedName name="uuuuuuuu" localSheetId="16" hidden="1">#REF!</definedName>
    <definedName name="uuuuuuuu" localSheetId="28" hidden="1">#REF!</definedName>
    <definedName name="uuuuuuuu" hidden="1">#REF!</definedName>
    <definedName name="uuuuuuuuu" localSheetId="5" hidden="1">#REF!</definedName>
    <definedName name="uuuuuuuuu" localSheetId="33" hidden="1">#REF!</definedName>
    <definedName name="uuuuuuuuu" localSheetId="16" hidden="1">#REF!</definedName>
    <definedName name="uuuuuuuuu" localSheetId="28" hidden="1">#REF!</definedName>
    <definedName name="uuuuuuuuu" hidden="1">#REF!</definedName>
    <definedName name="uuuuuuuuuu" localSheetId="5" hidden="1">#REF!</definedName>
    <definedName name="uuuuuuuuuu" localSheetId="33" hidden="1">#REF!</definedName>
    <definedName name="uuuuuuuuuu" localSheetId="16" hidden="1">#REF!</definedName>
    <definedName name="uuuuuuuuuu" localSheetId="28" hidden="1">#REF!</definedName>
    <definedName name="uuuuuuuuuu" hidden="1">#REF!</definedName>
    <definedName name="uuuuuuuuuuu" localSheetId="5" hidden="1">#REF!</definedName>
    <definedName name="uuuuuuuuuuu" localSheetId="33" hidden="1">#REF!</definedName>
    <definedName name="uuuuuuuuuuu" localSheetId="16" hidden="1">#REF!</definedName>
    <definedName name="uuuuuuuuuuu" localSheetId="28" hidden="1">#REF!</definedName>
    <definedName name="uuuuuuuuuuu" hidden="1">#REF!</definedName>
    <definedName name="uuyyi" localSheetId="5" hidden="1">#REF!</definedName>
    <definedName name="uuyyi" localSheetId="33" hidden="1">#REF!</definedName>
    <definedName name="uuyyi" localSheetId="16" hidden="1">#REF!</definedName>
    <definedName name="uuyyi" localSheetId="28" hidden="1">#REF!</definedName>
    <definedName name="uuyyi" hidden="1">#REF!</definedName>
    <definedName name="uyjh" localSheetId="5" hidden="1">#REF!</definedName>
    <definedName name="uyjh" localSheetId="33" hidden="1">#REF!</definedName>
    <definedName name="uyjh" localSheetId="16" hidden="1">#REF!</definedName>
    <definedName name="uyjh" localSheetId="28" hidden="1">#REF!</definedName>
    <definedName name="uyjh" hidden="1">#REF!</definedName>
    <definedName name="uyjhu" localSheetId="5" hidden="1">#REF!</definedName>
    <definedName name="uyjhu" localSheetId="33" hidden="1">#REF!</definedName>
    <definedName name="uyjhu" localSheetId="16" hidden="1">#REF!</definedName>
    <definedName name="uyjhu" localSheetId="28" hidden="1">#REF!</definedName>
    <definedName name="uyjhu" hidden="1">#REF!</definedName>
    <definedName name="ｗ" localSheetId="5" hidden="1">#REF!</definedName>
    <definedName name="ｗ" localSheetId="33" hidden="1">#REF!</definedName>
    <definedName name="ｗ" localSheetId="16" hidden="1">#REF!</definedName>
    <definedName name="ｗ" localSheetId="28" hidden="1">#REF!</definedName>
    <definedName name="ｗ" hidden="1">#REF!</definedName>
    <definedName name="wdwd" localSheetId="5" hidden="1">#REF!</definedName>
    <definedName name="wdwd" localSheetId="33" hidden="1">#REF!</definedName>
    <definedName name="wdwd" localSheetId="16" hidden="1">#REF!</definedName>
    <definedName name="wdwd" localSheetId="28" hidden="1">#REF!</definedName>
    <definedName name="wdwd" hidden="1">#REF!</definedName>
    <definedName name="ww" localSheetId="5" hidden="1">#REF!</definedName>
    <definedName name="ww" localSheetId="33" hidden="1">#REF!</definedName>
    <definedName name="ww" localSheetId="16" hidden="1">#REF!</definedName>
    <definedName name="ww" localSheetId="28" hidden="1">#REF!</definedName>
    <definedName name="ww" hidden="1">#REF!</definedName>
    <definedName name="www" localSheetId="5" hidden="1">#REF!</definedName>
    <definedName name="www" localSheetId="33" hidden="1">#REF!</definedName>
    <definedName name="www" localSheetId="16" hidden="1">#REF!</definedName>
    <definedName name="www" localSheetId="28" hidden="1">#REF!</definedName>
    <definedName name="www" hidden="1">#REF!</definedName>
    <definedName name="wwww" localSheetId="5" hidden="1">#REF!</definedName>
    <definedName name="wwww" localSheetId="33" hidden="1">#REF!</definedName>
    <definedName name="wwww" localSheetId="16" hidden="1">#REF!</definedName>
    <definedName name="wwww" localSheetId="28" hidden="1">#REF!</definedName>
    <definedName name="wwww" hidden="1">#REF!</definedName>
    <definedName name="wwwww" localSheetId="5" hidden="1">#REF!</definedName>
    <definedName name="wwwww" localSheetId="33" hidden="1">#REF!</definedName>
    <definedName name="wwwww" localSheetId="16" hidden="1">#REF!</definedName>
    <definedName name="wwwww" localSheetId="28" hidden="1">#REF!</definedName>
    <definedName name="wwwww" hidden="1">#REF!</definedName>
    <definedName name="wwwwww" localSheetId="5" hidden="1">#REF!</definedName>
    <definedName name="wwwwww" localSheetId="33" hidden="1">#REF!</definedName>
    <definedName name="wwwwww" localSheetId="16" hidden="1">#REF!</definedName>
    <definedName name="wwwwww" localSheetId="28" hidden="1">#REF!</definedName>
    <definedName name="wwwwww" hidden="1">#REF!</definedName>
    <definedName name="wwwwwww" localSheetId="5" hidden="1">#REF!</definedName>
    <definedName name="wwwwwww" localSheetId="33" hidden="1">#REF!</definedName>
    <definedName name="wwwwwww" localSheetId="16" hidden="1">#REF!</definedName>
    <definedName name="wwwwwww" localSheetId="28" hidden="1">#REF!</definedName>
    <definedName name="wwwwwww" hidden="1">#REF!</definedName>
    <definedName name="wwwwwwww" localSheetId="5" hidden="1">#REF!</definedName>
    <definedName name="wwwwwwww" localSheetId="33" hidden="1">#REF!</definedName>
    <definedName name="wwwwwwww" localSheetId="16" hidden="1">#REF!</definedName>
    <definedName name="wwwwwwww" localSheetId="28" hidden="1">#REF!</definedName>
    <definedName name="wwwwwwww" hidden="1">#REF!</definedName>
    <definedName name="wwwwwwwww" localSheetId="5" hidden="1">#REF!</definedName>
    <definedName name="wwwwwwwww" localSheetId="33" hidden="1">#REF!</definedName>
    <definedName name="wwwwwwwww" localSheetId="16" hidden="1">#REF!</definedName>
    <definedName name="wwwwwwwww" localSheetId="28" hidden="1">#REF!</definedName>
    <definedName name="wwwwwwwww" hidden="1">#REF!</definedName>
    <definedName name="wwwwwwwwww" localSheetId="5" hidden="1">#REF!</definedName>
    <definedName name="wwwwwwwwww" localSheetId="33" hidden="1">#REF!</definedName>
    <definedName name="wwwwwwwwww" localSheetId="16" hidden="1">#REF!</definedName>
    <definedName name="wwwwwwwwww" localSheetId="28" hidden="1">#REF!</definedName>
    <definedName name="wwwwwwwwww" hidden="1">#REF!</definedName>
    <definedName name="y" localSheetId="5" hidden="1">#REF!</definedName>
    <definedName name="y" localSheetId="33" hidden="1">#REF!</definedName>
    <definedName name="y" localSheetId="16" hidden="1">#REF!</definedName>
    <definedName name="y" localSheetId="28" hidden="1">#REF!</definedName>
    <definedName name="y" hidden="1">#REF!</definedName>
    <definedName name="yh" localSheetId="5" hidden="1">#REF!</definedName>
    <definedName name="yh" localSheetId="33" hidden="1">#REF!</definedName>
    <definedName name="yh" localSheetId="16" hidden="1">#REF!</definedName>
    <definedName name="yh" localSheetId="28" hidden="1">#REF!</definedName>
    <definedName name="yh" hidden="1">#REF!</definedName>
    <definedName name="yhh" localSheetId="5" hidden="1">#REF!</definedName>
    <definedName name="yhh" localSheetId="33" hidden="1">#REF!</definedName>
    <definedName name="yhh" localSheetId="16" hidden="1">#REF!</definedName>
    <definedName name="yhh" localSheetId="28" hidden="1">#REF!</definedName>
    <definedName name="yhh" hidden="1">#REF!</definedName>
    <definedName name="yhy" localSheetId="5" hidden="1">#REF!</definedName>
    <definedName name="yhy" localSheetId="33" hidden="1">#REF!</definedName>
    <definedName name="yhy" localSheetId="16" hidden="1">#REF!</definedName>
    <definedName name="yhy" localSheetId="28" hidden="1">#REF!</definedName>
    <definedName name="yhy" hidden="1">#REF!</definedName>
    <definedName name="yhyhy" localSheetId="5" hidden="1">#REF!</definedName>
    <definedName name="yhyhy" localSheetId="33" hidden="1">#REF!</definedName>
    <definedName name="yhyhy" localSheetId="16" hidden="1">#REF!</definedName>
    <definedName name="yhyhy" localSheetId="28" hidden="1">#REF!</definedName>
    <definedName name="yhyhy" hidden="1">#REF!</definedName>
    <definedName name="yjhu" localSheetId="5" hidden="1">#REF!</definedName>
    <definedName name="yjhu" localSheetId="33" hidden="1">#REF!</definedName>
    <definedName name="yjhu" localSheetId="16" hidden="1">#REF!</definedName>
    <definedName name="yjhu" localSheetId="28" hidden="1">#REF!</definedName>
    <definedName name="yjhu" hidden="1">#REF!</definedName>
    <definedName name="yt" localSheetId="5" hidden="1">#REF!</definedName>
    <definedName name="yt" localSheetId="33" hidden="1">#REF!</definedName>
    <definedName name="yt" localSheetId="16" hidden="1">#REF!</definedName>
    <definedName name="yt" localSheetId="28" hidden="1">#REF!</definedName>
    <definedName name="yt" hidden="1">#REF!</definedName>
    <definedName name="yty" localSheetId="5" hidden="1">#REF!</definedName>
    <definedName name="yty" localSheetId="33" hidden="1">#REF!</definedName>
    <definedName name="yty" localSheetId="16" hidden="1">#REF!</definedName>
    <definedName name="yty" localSheetId="28" hidden="1">#REF!</definedName>
    <definedName name="yty" hidden="1">#REF!</definedName>
    <definedName name="ytyt" localSheetId="5" hidden="1">#REF!</definedName>
    <definedName name="ytyt" localSheetId="33" hidden="1">#REF!</definedName>
    <definedName name="ytyt" localSheetId="16" hidden="1">#REF!</definedName>
    <definedName name="ytyt" localSheetId="28" hidden="1">#REF!</definedName>
    <definedName name="ytyt" hidden="1">#REF!</definedName>
    <definedName name="yujj" localSheetId="5" hidden="1">#REF!</definedName>
    <definedName name="yujj" localSheetId="33" hidden="1">#REF!</definedName>
    <definedName name="yujj" localSheetId="16" hidden="1">#REF!</definedName>
    <definedName name="yujj" localSheetId="28" hidden="1">#REF!</definedName>
    <definedName name="yujj" hidden="1">#REF!</definedName>
    <definedName name="yuyi" localSheetId="5" hidden="1">#REF!</definedName>
    <definedName name="yuyi" localSheetId="33" hidden="1">#REF!</definedName>
    <definedName name="yuyi" localSheetId="16" hidden="1">#REF!</definedName>
    <definedName name="yuyi" localSheetId="28" hidden="1">#REF!</definedName>
    <definedName name="yuyi" hidden="1">#REF!</definedName>
    <definedName name="yy" localSheetId="5">#REF!</definedName>
    <definedName name="yy" localSheetId="28">#REF!</definedName>
    <definedName name="yy">#REF!</definedName>
    <definedName name="yyy" localSheetId="5" hidden="1">#REF!</definedName>
    <definedName name="yyy" localSheetId="33" hidden="1">#REF!</definedName>
    <definedName name="yyy" localSheetId="16" hidden="1">#REF!</definedName>
    <definedName name="yyy" localSheetId="28" hidden="1">#REF!</definedName>
    <definedName name="yyy" hidden="1">#REF!</definedName>
    <definedName name="yyyy" localSheetId="5" hidden="1">#REF!</definedName>
    <definedName name="yyyy" localSheetId="33" hidden="1">#REF!</definedName>
    <definedName name="yyyy" localSheetId="16" hidden="1">#REF!</definedName>
    <definedName name="yyyy" localSheetId="28" hidden="1">#REF!</definedName>
    <definedName name="yyyy" hidden="1">#REF!</definedName>
    <definedName name="yyyyy" localSheetId="5" hidden="1">#REF!</definedName>
    <definedName name="yyyyy" localSheetId="33" hidden="1">#REF!</definedName>
    <definedName name="yyyyy" localSheetId="16" hidden="1">#REF!</definedName>
    <definedName name="yyyyy" localSheetId="28" hidden="1">#REF!</definedName>
    <definedName name="yyyyy" hidden="1">#REF!</definedName>
    <definedName name="yyyyyy" localSheetId="5" hidden="1">#REF!</definedName>
    <definedName name="yyyyyy" localSheetId="33" hidden="1">#REF!</definedName>
    <definedName name="yyyyyy" localSheetId="16" hidden="1">#REF!</definedName>
    <definedName name="yyyyyy" localSheetId="28" hidden="1">#REF!</definedName>
    <definedName name="yyyyyy" hidden="1">#REF!</definedName>
    <definedName name="yyyyyyy" localSheetId="5" hidden="1">#REF!</definedName>
    <definedName name="yyyyyyy" localSheetId="33" hidden="1">#REF!</definedName>
    <definedName name="yyyyyyy" localSheetId="16" hidden="1">#REF!</definedName>
    <definedName name="yyyyyyy" localSheetId="28" hidden="1">#REF!</definedName>
    <definedName name="yyyyyyy" hidden="1">#REF!</definedName>
    <definedName name="yyyyyyyy" localSheetId="5" hidden="1">#REF!</definedName>
    <definedName name="yyyyyyyy" localSheetId="33" hidden="1">#REF!</definedName>
    <definedName name="yyyyyyyy" localSheetId="16" hidden="1">#REF!</definedName>
    <definedName name="yyyyyyyy" localSheetId="28" hidden="1">#REF!</definedName>
    <definedName name="yyyyyyyy" hidden="1">#REF!</definedName>
    <definedName name="yyyyyyyyy" localSheetId="5" hidden="1">#REF!</definedName>
    <definedName name="yyyyyyyyy" localSheetId="33" hidden="1">#REF!</definedName>
    <definedName name="yyyyyyyyy" localSheetId="16" hidden="1">#REF!</definedName>
    <definedName name="yyyyyyyyy" localSheetId="28" hidden="1">#REF!</definedName>
    <definedName name="yyyyyyyyy" hidden="1">#REF!</definedName>
    <definedName name="yyyyyyyyyy" localSheetId="5" hidden="1">#REF!</definedName>
    <definedName name="yyyyyyyyyy" localSheetId="33" hidden="1">#REF!</definedName>
    <definedName name="yyyyyyyyyy" localSheetId="16" hidden="1">#REF!</definedName>
    <definedName name="yyyyyyyyyy" localSheetId="28" hidden="1">#REF!</definedName>
    <definedName name="yyyyyyyyyy" hidden="1">#REF!</definedName>
    <definedName name="あ" localSheetId="5" hidden="1">#REF!</definedName>
    <definedName name="あ" localSheetId="33" hidden="1">#REF!</definedName>
    <definedName name="あ" localSheetId="16" hidden="1">#REF!</definedName>
    <definedName name="あ" localSheetId="28" hidden="1">#REF!</definedName>
    <definedName name="あ" hidden="1">#REF!</definedName>
    <definedName name="い" localSheetId="5" hidden="1">#REF!</definedName>
    <definedName name="い" localSheetId="33" hidden="1">#REF!</definedName>
    <definedName name="い" localSheetId="16" hidden="1">#REF!</definedName>
    <definedName name="い" localSheetId="28" hidden="1">#REF!</definedName>
    <definedName name="い" hidden="1">#REF!</definedName>
    <definedName name="いお" localSheetId="5" hidden="1">#REF!</definedName>
    <definedName name="いお" localSheetId="33" hidden="1">#REF!</definedName>
    <definedName name="いお" localSheetId="16" hidden="1">#REF!</definedName>
    <definedName name="いお" localSheetId="28" hidden="1">#REF!</definedName>
    <definedName name="いお" hidden="1">#REF!</definedName>
    <definedName name="う" localSheetId="5" hidden="1">#REF!</definedName>
    <definedName name="う" localSheetId="33" hidden="1">#REF!</definedName>
    <definedName name="う" localSheetId="16" hidden="1">#REF!</definedName>
    <definedName name="う" localSheetId="28" hidden="1">#REF!</definedName>
    <definedName name="う" hidden="1">#REF!</definedName>
    <definedName name="え" localSheetId="5" hidden="1">#REF!</definedName>
    <definedName name="え" localSheetId="33" hidden="1">#REF!</definedName>
    <definedName name="え" localSheetId="16" hidden="1">#REF!</definedName>
    <definedName name="え" localSheetId="28" hidden="1">#REF!</definedName>
    <definedName name="え" hidden="1">#REF!</definedName>
    <definedName name="ぉ" localSheetId="5" hidden="1">#REF!</definedName>
    <definedName name="ぉ" localSheetId="33" hidden="1">#REF!</definedName>
    <definedName name="ぉ" localSheetId="16" hidden="1">#REF!</definedName>
    <definedName name="ぉ" localSheetId="28" hidden="1">#REF!</definedName>
    <definedName name="ぉ" hidden="1">#REF!</definedName>
    <definedName name="お" localSheetId="5" hidden="1">#REF!</definedName>
    <definedName name="お" localSheetId="33" hidden="1">#REF!</definedName>
    <definedName name="お" localSheetId="16" hidden="1">#REF!</definedName>
    <definedName name="お" localSheetId="28" hidden="1">#REF!</definedName>
    <definedName name="お" hidden="1">#REF!</definedName>
    <definedName name="さ" localSheetId="5" hidden="1">#REF!</definedName>
    <definedName name="さ" localSheetId="33" hidden="1">#REF!</definedName>
    <definedName name="さ" localSheetId="16" hidden="1">#REF!</definedName>
    <definedName name="さ" localSheetId="28" hidden="1">#REF!</definedName>
    <definedName name="さ" hidden="1">#REF!</definedName>
    <definedName name="し" localSheetId="5" hidden="1">#REF!</definedName>
    <definedName name="し" localSheetId="33" hidden="1">#REF!</definedName>
    <definedName name="し" localSheetId="16" hidden="1">#REF!</definedName>
    <definedName name="し" localSheetId="28" hidden="1">#REF!</definedName>
    <definedName name="し" hidden="1">#REF!</definedName>
    <definedName name="じ" localSheetId="5" hidden="1">#REF!</definedName>
    <definedName name="じ" localSheetId="33" hidden="1">#REF!</definedName>
    <definedName name="じ" localSheetId="16" hidden="1">#REF!</definedName>
    <definedName name="じ" localSheetId="28" hidden="1">#REF!</definedName>
    <definedName name="じ" hidden="1">#REF!</definedName>
    <definedName name="す" localSheetId="5" hidden="1">#REF!</definedName>
    <definedName name="す" localSheetId="33" hidden="1">#REF!</definedName>
    <definedName name="す" localSheetId="16" hidden="1">#REF!</definedName>
    <definedName name="す" localSheetId="28" hidden="1">#REF!</definedName>
    <definedName name="す" hidden="1">#REF!</definedName>
    <definedName name="せ" localSheetId="5" hidden="1">#REF!</definedName>
    <definedName name="せ" localSheetId="33" hidden="1">#REF!</definedName>
    <definedName name="せ" localSheetId="16" hidden="1">#REF!</definedName>
    <definedName name="せ" localSheetId="28" hidden="1">#REF!</definedName>
    <definedName name="せ" hidden="1">#REF!</definedName>
    <definedName name="そ" localSheetId="5" hidden="1">#REF!</definedName>
    <definedName name="そ" localSheetId="33" hidden="1">#REF!</definedName>
    <definedName name="そ" localSheetId="16" hidden="1">#REF!</definedName>
    <definedName name="そ" localSheetId="28" hidden="1">#REF!</definedName>
    <definedName name="そ" hidden="1">#REF!</definedName>
    <definedName name="た" localSheetId="5" hidden="1">#REF!</definedName>
    <definedName name="た" localSheetId="33" hidden="1">#REF!</definedName>
    <definedName name="た" localSheetId="16" hidden="1">#REF!</definedName>
    <definedName name="た" localSheetId="28" hidden="1">#REF!</definedName>
    <definedName name="た" hidden="1">#REF!</definedName>
    <definedName name="ち" localSheetId="5" hidden="1">#REF!</definedName>
    <definedName name="ち" localSheetId="33" hidden="1">#REF!</definedName>
    <definedName name="ち" localSheetId="16" hidden="1">#REF!</definedName>
    <definedName name="ち" localSheetId="28" hidden="1">#REF!</definedName>
    <definedName name="ち" hidden="1">#REF!</definedName>
    <definedName name="つ" localSheetId="5" hidden="1">#REF!</definedName>
    <definedName name="つ" localSheetId="33" hidden="1">#REF!</definedName>
    <definedName name="つ" localSheetId="16" hidden="1">#REF!</definedName>
    <definedName name="つ" localSheetId="28" hidden="1">#REF!</definedName>
    <definedName name="つ" hidden="1">#REF!</definedName>
    <definedName name="て" localSheetId="5" hidden="1">#REF!</definedName>
    <definedName name="て" localSheetId="33" hidden="1">#REF!</definedName>
    <definedName name="て" localSheetId="16" hidden="1">#REF!</definedName>
    <definedName name="て" localSheetId="28" hidden="1">#REF!</definedName>
    <definedName name="て" hidden="1">#REF!</definedName>
    <definedName name="科目名" localSheetId="5">[2]様式5!#REF!</definedName>
    <definedName name="科目名" localSheetId="28">[2]様式5!#REF!</definedName>
    <definedName name="科目名">[1]様式5!#REF!</definedName>
    <definedName name="科目名2">[1]様式5!#REF!</definedName>
    <definedName name="科目名3">[1]様式5!#REF!</definedName>
    <definedName name="課目">[1]様式5!#REF!</definedName>
    <definedName name="訓練分野" localSheetId="5">[3]様式5!$AO$1:$AO$20</definedName>
    <definedName name="訓練分野" localSheetId="6">様式5!$AO$1:$AO$21</definedName>
    <definedName name="訓練分野" localSheetId="7">'様式5  (記載例)'!$AM$1:$AM$21</definedName>
    <definedName name="訓練分野" localSheetId="28">[3]様式5!$AO$1:$AO$20</definedName>
    <definedName name="訓練分野">#REF!</definedName>
    <definedName name="訓練分野2">[4]様式5!$AO$1:$AO$20</definedName>
    <definedName name="訓練分野3" localSheetId="5" hidden="1">#REF!</definedName>
    <definedName name="訓練分野3" localSheetId="28" hidden="1">#REF!</definedName>
    <definedName name="訓練分野3" hidden="1">#REF!</definedName>
    <definedName name="訓練分野4">[4]様式5!$AO$1:$AO$20</definedName>
    <definedName name="訓練分野5">#REF!</definedName>
    <definedName name="訓練分野6">#REF!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47" i="131" l="1"/>
  <c r="K46" i="131"/>
  <c r="H47" i="131"/>
  <c r="H46" i="131"/>
  <c r="G47" i="131"/>
  <c r="G46" i="131"/>
  <c r="E47" i="131"/>
  <c r="E46" i="131"/>
  <c r="M39" i="131"/>
  <c r="L39" i="131"/>
  <c r="K39" i="131"/>
  <c r="J39" i="131"/>
  <c r="I39" i="131"/>
  <c r="H39" i="131"/>
  <c r="G39" i="131"/>
  <c r="F39" i="131"/>
  <c r="D39" i="131"/>
  <c r="A39" i="131"/>
  <c r="M38" i="131"/>
  <c r="M37" i="131"/>
  <c r="M36" i="131"/>
  <c r="M35" i="131"/>
  <c r="H38" i="131"/>
  <c r="H37" i="131"/>
  <c r="H36" i="131"/>
  <c r="H35" i="131"/>
  <c r="F38" i="131"/>
  <c r="F37" i="131"/>
  <c r="F36" i="131"/>
  <c r="F35" i="131"/>
  <c r="M34" i="131"/>
  <c r="F34" i="131"/>
  <c r="M33" i="131"/>
  <c r="M32" i="131"/>
  <c r="M31" i="131"/>
  <c r="M30" i="131"/>
  <c r="M29" i="131"/>
  <c r="M28" i="131"/>
  <c r="M27" i="131"/>
  <c r="M26" i="131"/>
  <c r="M25" i="131"/>
  <c r="M24" i="131"/>
  <c r="M23" i="131"/>
  <c r="M22" i="131"/>
  <c r="M21" i="131"/>
  <c r="M20" i="131"/>
  <c r="M19" i="131"/>
  <c r="M18" i="131"/>
  <c r="M17" i="131"/>
  <c r="M16" i="131"/>
  <c r="M15" i="131"/>
  <c r="M14" i="131"/>
  <c r="F33" i="131"/>
  <c r="F32" i="131"/>
  <c r="F31" i="131"/>
  <c r="F30" i="131"/>
  <c r="F29" i="131"/>
  <c r="F28" i="131"/>
  <c r="F27" i="131"/>
  <c r="F26" i="131"/>
  <c r="F25" i="131"/>
  <c r="F24" i="131"/>
  <c r="F23" i="131"/>
  <c r="F22" i="131"/>
  <c r="F21" i="131"/>
  <c r="F20" i="131"/>
  <c r="F19" i="131"/>
  <c r="F18" i="131"/>
  <c r="F17" i="131"/>
  <c r="F16" i="131"/>
  <c r="F15" i="131"/>
  <c r="F14" i="131"/>
  <c r="C33" i="131"/>
  <c r="C32" i="131"/>
  <c r="C31" i="131"/>
  <c r="C30" i="131"/>
  <c r="C29" i="131"/>
  <c r="C28" i="131"/>
  <c r="C27" i="131"/>
  <c r="C26" i="131"/>
  <c r="C25" i="131"/>
  <c r="C24" i="131"/>
  <c r="C23" i="131"/>
  <c r="C22" i="131"/>
  <c r="C21" i="131"/>
  <c r="C20" i="131"/>
  <c r="C19" i="131"/>
  <c r="C18" i="131"/>
  <c r="C17" i="131"/>
  <c r="C16" i="131"/>
  <c r="C15" i="131"/>
  <c r="C14" i="131"/>
  <c r="B10" i="131"/>
  <c r="J6" i="131"/>
  <c r="J5" i="131"/>
  <c r="J4" i="131"/>
  <c r="B8" i="131"/>
  <c r="B6" i="131"/>
  <c r="I2" i="130"/>
  <c r="D6" i="92" l="1"/>
  <c r="G17" i="64"/>
  <c r="G23" i="65"/>
  <c r="L6" i="78" l="1"/>
  <c r="AI114" i="106"/>
  <c r="D16" i="38" l="1"/>
  <c r="C16" i="38"/>
  <c r="V24" i="2"/>
  <c r="U24" i="2"/>
  <c r="AL9" i="78"/>
  <c r="AL29" i="78"/>
  <c r="AL28" i="78"/>
  <c r="AL27" i="78"/>
  <c r="AL26" i="78"/>
  <c r="V23" i="2" l="1" a="1"/>
  <c r="V23" i="2" s="1"/>
  <c r="T42" i="2"/>
  <c r="T41" i="2"/>
  <c r="T36" i="2"/>
  <c r="O6" i="64" l="1"/>
  <c r="O6" i="65"/>
  <c r="D108" i="112"/>
  <c r="E108" i="112"/>
  <c r="F108" i="112"/>
  <c r="G108" i="112"/>
  <c r="H108" i="112"/>
  <c r="I108" i="112"/>
  <c r="J108" i="112"/>
  <c r="K108" i="112"/>
  <c r="B108" i="112"/>
  <c r="AL10" i="78"/>
  <c r="AL8" i="78"/>
  <c r="O5" i="126"/>
  <c r="O5" i="127"/>
  <c r="AM18" i="106" l="1"/>
  <c r="AN9" i="106"/>
  <c r="AM9" i="106"/>
  <c r="AM12" i="106" s="1"/>
  <c r="AM13" i="106" l="1"/>
  <c r="AN12" i="106" s="1"/>
  <c r="D8" i="106"/>
  <c r="AM21" i="78"/>
  <c r="AL20" i="78"/>
  <c r="AL17" i="78"/>
  <c r="D18" i="38"/>
  <c r="D17" i="38"/>
  <c r="C18" i="38"/>
  <c r="C17" i="38"/>
  <c r="C5" i="38" l="1"/>
  <c r="C3" i="91"/>
  <c r="B106" i="103"/>
  <c r="B107" i="103"/>
  <c r="B108" i="103" s="1"/>
  <c r="C4" i="117" l="1"/>
  <c r="G4" i="117"/>
  <c r="K8" i="114" l="1"/>
  <c r="K7" i="114"/>
  <c r="X4" i="114"/>
  <c r="P4" i="114"/>
  <c r="E4" i="114"/>
  <c r="D3" i="113"/>
  <c r="O3" i="113"/>
  <c r="AI76" i="107" l="1"/>
  <c r="AI77" i="107"/>
  <c r="AI78" i="107"/>
  <c r="AI79" i="107"/>
  <c r="K107" i="112" l="1"/>
  <c r="J107" i="112"/>
  <c r="I107" i="112"/>
  <c r="H107" i="112"/>
  <c r="G107" i="112"/>
  <c r="F107" i="112"/>
  <c r="E107" i="112"/>
  <c r="D107" i="112"/>
  <c r="C107" i="112"/>
  <c r="C108" i="112" s="1"/>
  <c r="B107" i="112"/>
  <c r="K106" i="112"/>
  <c r="J106" i="112"/>
  <c r="I106" i="112"/>
  <c r="H106" i="112"/>
  <c r="G106" i="112"/>
  <c r="F106" i="112"/>
  <c r="E106" i="112"/>
  <c r="D106" i="112"/>
  <c r="C106" i="112"/>
  <c r="B106" i="112"/>
  <c r="C107" i="103"/>
  <c r="D107" i="103"/>
  <c r="D108" i="103" s="1"/>
  <c r="E107" i="103"/>
  <c r="F107" i="103"/>
  <c r="F108" i="103" s="1"/>
  <c r="G107" i="103"/>
  <c r="H107" i="103"/>
  <c r="H108" i="103" s="1"/>
  <c r="I107" i="103"/>
  <c r="J107" i="103"/>
  <c r="J108" i="103" s="1"/>
  <c r="K107" i="103"/>
  <c r="L107" i="103"/>
  <c r="L108" i="103" s="1"/>
  <c r="M107" i="103"/>
  <c r="N107" i="103"/>
  <c r="N108" i="103" s="1"/>
  <c r="O107" i="103"/>
  <c r="P107" i="103"/>
  <c r="P108" i="103" s="1"/>
  <c r="Q107" i="103"/>
  <c r="R107" i="103"/>
  <c r="R108" i="103" s="1"/>
  <c r="S107" i="103"/>
  <c r="T107" i="103"/>
  <c r="T108" i="103" s="1"/>
  <c r="U107" i="103"/>
  <c r="V107" i="103"/>
  <c r="V108" i="103" s="1"/>
  <c r="W107" i="103"/>
  <c r="X107" i="103"/>
  <c r="X108" i="103" s="1"/>
  <c r="Y107" i="103"/>
  <c r="Z107" i="103"/>
  <c r="Z108" i="103" s="1"/>
  <c r="AA107" i="103"/>
  <c r="AB107" i="103"/>
  <c r="AB108" i="103" s="1"/>
  <c r="AC107" i="103"/>
  <c r="AD107" i="103"/>
  <c r="AD108" i="103" s="1"/>
  <c r="AE107" i="103"/>
  <c r="AE108" i="103" s="1"/>
  <c r="C106" i="103"/>
  <c r="D106" i="103"/>
  <c r="E106" i="103"/>
  <c r="F106" i="103"/>
  <c r="G106" i="103"/>
  <c r="H106" i="103"/>
  <c r="I106" i="103"/>
  <c r="J106" i="103"/>
  <c r="K106" i="103"/>
  <c r="L106" i="103"/>
  <c r="M106" i="103"/>
  <c r="N106" i="103"/>
  <c r="O106" i="103"/>
  <c r="P106" i="103"/>
  <c r="Q106" i="103"/>
  <c r="R106" i="103"/>
  <c r="S106" i="103"/>
  <c r="T106" i="103"/>
  <c r="U106" i="103"/>
  <c r="V106" i="103"/>
  <c r="W106" i="103"/>
  <c r="X106" i="103"/>
  <c r="Y106" i="103"/>
  <c r="Z106" i="103"/>
  <c r="AA106" i="103"/>
  <c r="AB106" i="103"/>
  <c r="AC106" i="103"/>
  <c r="AD106" i="103"/>
  <c r="AE106" i="103"/>
  <c r="AC108" i="103" l="1"/>
  <c r="AA108" i="103"/>
  <c r="Y108" i="103"/>
  <c r="W108" i="103"/>
  <c r="U108" i="103"/>
  <c r="S108" i="103"/>
  <c r="Q108" i="103"/>
  <c r="O108" i="103"/>
  <c r="M108" i="103"/>
  <c r="K108" i="103"/>
  <c r="I108" i="103"/>
  <c r="G108" i="103"/>
  <c r="E108" i="103"/>
  <c r="C108" i="103"/>
  <c r="Q7" i="65" l="1"/>
  <c r="P7" i="64"/>
  <c r="E31" i="100" l="1"/>
  <c r="X4" i="106" l="1"/>
  <c r="G4" i="106"/>
  <c r="G33" i="88" l="1"/>
  <c r="AF56" i="84" l="1"/>
  <c r="Z56" i="84"/>
  <c r="T56" i="84"/>
  <c r="N56" i="84"/>
  <c r="G56" i="84" l="1"/>
  <c r="AI81" i="107"/>
  <c r="AI80" i="107"/>
  <c r="AI49" i="107"/>
  <c r="AI48" i="107"/>
  <c r="AI43" i="107"/>
  <c r="AI34" i="107"/>
  <c r="AI33" i="107"/>
  <c r="AI28" i="107"/>
  <c r="AC21" i="107" s="1"/>
  <c r="AI19" i="107"/>
  <c r="AI18" i="107"/>
  <c r="AI13" i="107"/>
  <c r="AI88" i="106"/>
  <c r="AI87" i="106"/>
  <c r="AI82" i="106"/>
  <c r="AI74" i="106"/>
  <c r="AI73" i="106"/>
  <c r="AI68" i="106"/>
  <c r="AI60" i="106"/>
  <c r="AI59" i="106"/>
  <c r="AI54" i="106"/>
  <c r="AI46" i="106"/>
  <c r="AI45" i="106"/>
  <c r="AI40" i="106"/>
  <c r="AI32" i="106"/>
  <c r="AI31" i="106"/>
  <c r="AI26" i="106"/>
  <c r="AI18" i="106"/>
  <c r="AI17" i="106"/>
  <c r="AI12" i="106"/>
  <c r="AC48" i="106" l="1"/>
  <c r="AC6" i="107"/>
  <c r="AC36" i="107"/>
  <c r="AC20" i="106"/>
  <c r="AM60" i="106"/>
  <c r="AC117" i="106" s="1"/>
  <c r="AC62" i="106"/>
  <c r="R114" i="106"/>
  <c r="F114" i="106"/>
  <c r="AC114" i="106"/>
  <c r="AC6" i="106"/>
  <c r="AM32" i="106"/>
  <c r="AC115" i="106" s="1"/>
  <c r="AM46" i="106"/>
  <c r="AC116" i="106" s="1"/>
  <c r="AC34" i="106"/>
  <c r="F115" i="106"/>
  <c r="AM74" i="106"/>
  <c r="AC118" i="106" s="1"/>
  <c r="AM88" i="106"/>
  <c r="AC119" i="106" s="1"/>
  <c r="AC76" i="106"/>
  <c r="D22" i="106" l="1"/>
  <c r="AO12" i="106"/>
  <c r="F116" i="106" s="1"/>
  <c r="AN13" i="106"/>
  <c r="R115" i="106" s="1"/>
  <c r="AI115" i="106" s="1"/>
  <c r="AG92" i="106"/>
  <c r="Z92" i="106"/>
  <c r="D9" i="106"/>
  <c r="AG8" i="106"/>
  <c r="AG9" i="106" s="1"/>
  <c r="AE8" i="106"/>
  <c r="AE9" i="106" s="1"/>
  <c r="AC8" i="106"/>
  <c r="AC9" i="106" s="1"/>
  <c r="AA8" i="106"/>
  <c r="AA9" i="106" s="1"/>
  <c r="Y8" i="106"/>
  <c r="Y9" i="106" s="1"/>
  <c r="W8" i="106"/>
  <c r="W9" i="106" s="1"/>
  <c r="U8" i="106"/>
  <c r="U9" i="106" s="1"/>
  <c r="S8" i="106"/>
  <c r="S9" i="106" s="1"/>
  <c r="Q8" i="106"/>
  <c r="Q9" i="106" s="1"/>
  <c r="O8" i="106"/>
  <c r="O9" i="106" s="1"/>
  <c r="M8" i="106"/>
  <c r="M9" i="106" s="1"/>
  <c r="K8" i="106"/>
  <c r="K9" i="106" s="1"/>
  <c r="I8" i="106"/>
  <c r="I9" i="106" s="1"/>
  <c r="G8" i="106"/>
  <c r="G9" i="106" s="1"/>
  <c r="E8" i="106"/>
  <c r="E9" i="106" s="1"/>
  <c r="AF8" i="106"/>
  <c r="AF9" i="106" s="1"/>
  <c r="AB8" i="106"/>
  <c r="AB9" i="106" s="1"/>
  <c r="X8" i="106"/>
  <c r="X9" i="106" s="1"/>
  <c r="T8" i="106"/>
  <c r="T9" i="106" s="1"/>
  <c r="P8" i="106"/>
  <c r="P9" i="106" s="1"/>
  <c r="L8" i="106"/>
  <c r="L9" i="106" s="1"/>
  <c r="H8" i="106"/>
  <c r="H9" i="106" s="1"/>
  <c r="AH8" i="106"/>
  <c r="AH9" i="106" s="1"/>
  <c r="AD8" i="106"/>
  <c r="AD9" i="106" s="1"/>
  <c r="Z8" i="106"/>
  <c r="Z9" i="106" s="1"/>
  <c r="V8" i="106"/>
  <c r="V9" i="106" s="1"/>
  <c r="R8" i="106"/>
  <c r="R9" i="106" s="1"/>
  <c r="N8" i="106"/>
  <c r="N9" i="106" s="1"/>
  <c r="J8" i="106"/>
  <c r="J9" i="106" s="1"/>
  <c r="F8" i="106"/>
  <c r="F9" i="106" s="1"/>
  <c r="AO13" i="106" l="1"/>
  <c r="R116" i="106" s="1"/>
  <c r="AI116" i="106" s="1"/>
  <c r="D36" i="106"/>
  <c r="AP12" i="106"/>
  <c r="F117" i="106" s="1"/>
  <c r="AI117" i="106" s="1"/>
  <c r="AH22" i="106"/>
  <c r="AH23" i="106" s="1"/>
  <c r="AF22" i="106"/>
  <c r="AF23" i="106" s="1"/>
  <c r="AD22" i="106"/>
  <c r="AD23" i="106" s="1"/>
  <c r="AB22" i="106"/>
  <c r="AB23" i="106" s="1"/>
  <c r="Z22" i="106"/>
  <c r="Z23" i="106" s="1"/>
  <c r="X22" i="106"/>
  <c r="X23" i="106" s="1"/>
  <c r="V22" i="106"/>
  <c r="V23" i="106" s="1"/>
  <c r="T22" i="106"/>
  <c r="T23" i="106" s="1"/>
  <c r="R22" i="106"/>
  <c r="R23" i="106" s="1"/>
  <c r="P22" i="106"/>
  <c r="P23" i="106" s="1"/>
  <c r="N22" i="106"/>
  <c r="N23" i="106" s="1"/>
  <c r="L22" i="106"/>
  <c r="L23" i="106" s="1"/>
  <c r="J22" i="106"/>
  <c r="J23" i="106" s="1"/>
  <c r="H22" i="106"/>
  <c r="H23" i="106" s="1"/>
  <c r="F22" i="106"/>
  <c r="F23" i="106" s="1"/>
  <c r="D23" i="106"/>
  <c r="AE22" i="106"/>
  <c r="AE23" i="106" s="1"/>
  <c r="AA22" i="106"/>
  <c r="AA23" i="106" s="1"/>
  <c r="W22" i="106"/>
  <c r="W23" i="106" s="1"/>
  <c r="S22" i="106"/>
  <c r="S23" i="106" s="1"/>
  <c r="O22" i="106"/>
  <c r="O23" i="106" s="1"/>
  <c r="K22" i="106"/>
  <c r="K23" i="106" s="1"/>
  <c r="G22" i="106"/>
  <c r="G23" i="106" s="1"/>
  <c r="AG22" i="106"/>
  <c r="AG23" i="106" s="1"/>
  <c r="AC22" i="106"/>
  <c r="AC23" i="106" s="1"/>
  <c r="Y22" i="106"/>
  <c r="Y23" i="106" s="1"/>
  <c r="U22" i="106"/>
  <c r="U23" i="106" s="1"/>
  <c r="Q22" i="106"/>
  <c r="Q23" i="106" s="1"/>
  <c r="M22" i="106"/>
  <c r="M23" i="106" s="1"/>
  <c r="I22" i="106"/>
  <c r="I23" i="106" s="1"/>
  <c r="E22" i="106"/>
  <c r="E23" i="106" s="1"/>
  <c r="D50" i="106" l="1"/>
  <c r="AQ12" i="106"/>
  <c r="AR12" i="106" s="1"/>
  <c r="AP13" i="106"/>
  <c r="R117" i="106" s="1"/>
  <c r="D37" i="106"/>
  <c r="AG36" i="106"/>
  <c r="AG37" i="106" s="1"/>
  <c r="AE36" i="106"/>
  <c r="AE37" i="106" s="1"/>
  <c r="AC36" i="106"/>
  <c r="AC37" i="106" s="1"/>
  <c r="AA36" i="106"/>
  <c r="AA37" i="106" s="1"/>
  <c r="Y36" i="106"/>
  <c r="Y37" i="106" s="1"/>
  <c r="W36" i="106"/>
  <c r="W37" i="106" s="1"/>
  <c r="U36" i="106"/>
  <c r="U37" i="106" s="1"/>
  <c r="S36" i="106"/>
  <c r="S37" i="106" s="1"/>
  <c r="Q36" i="106"/>
  <c r="Q37" i="106" s="1"/>
  <c r="O36" i="106"/>
  <c r="O37" i="106" s="1"/>
  <c r="M36" i="106"/>
  <c r="M37" i="106" s="1"/>
  <c r="K36" i="106"/>
  <c r="K37" i="106" s="1"/>
  <c r="I36" i="106"/>
  <c r="I37" i="106" s="1"/>
  <c r="G36" i="106"/>
  <c r="G37" i="106" s="1"/>
  <c r="E36" i="106"/>
  <c r="E37" i="106" s="1"/>
  <c r="AF36" i="106"/>
  <c r="AF37" i="106" s="1"/>
  <c r="AB36" i="106"/>
  <c r="AB37" i="106" s="1"/>
  <c r="X36" i="106"/>
  <c r="X37" i="106" s="1"/>
  <c r="T36" i="106"/>
  <c r="T37" i="106" s="1"/>
  <c r="P36" i="106"/>
  <c r="P37" i="106" s="1"/>
  <c r="L36" i="106"/>
  <c r="L37" i="106" s="1"/>
  <c r="H36" i="106"/>
  <c r="H37" i="106" s="1"/>
  <c r="AH36" i="106"/>
  <c r="AH37" i="106" s="1"/>
  <c r="AD36" i="106"/>
  <c r="AD37" i="106" s="1"/>
  <c r="Z36" i="106"/>
  <c r="Z37" i="106" s="1"/>
  <c r="V36" i="106"/>
  <c r="V37" i="106" s="1"/>
  <c r="R36" i="106"/>
  <c r="R37" i="106" s="1"/>
  <c r="N36" i="106"/>
  <c r="N37" i="106" s="1"/>
  <c r="J36" i="106"/>
  <c r="J37" i="106" s="1"/>
  <c r="F36" i="106"/>
  <c r="F37" i="106" s="1"/>
  <c r="D64" i="106" l="1"/>
  <c r="AQ13" i="106"/>
  <c r="R118" i="106" s="1"/>
  <c r="F118" i="106"/>
  <c r="AH50" i="106"/>
  <c r="AH51" i="106" s="1"/>
  <c r="AF50" i="106"/>
  <c r="AF51" i="106" s="1"/>
  <c r="AD50" i="106"/>
  <c r="AD51" i="106" s="1"/>
  <c r="AB50" i="106"/>
  <c r="AB51" i="106" s="1"/>
  <c r="Z50" i="106"/>
  <c r="Z51" i="106" s="1"/>
  <c r="X50" i="106"/>
  <c r="X51" i="106" s="1"/>
  <c r="V50" i="106"/>
  <c r="V51" i="106" s="1"/>
  <c r="T50" i="106"/>
  <c r="T51" i="106" s="1"/>
  <c r="R50" i="106"/>
  <c r="R51" i="106" s="1"/>
  <c r="P50" i="106"/>
  <c r="P51" i="106" s="1"/>
  <c r="N50" i="106"/>
  <c r="N51" i="106" s="1"/>
  <c r="L50" i="106"/>
  <c r="L51" i="106" s="1"/>
  <c r="J50" i="106"/>
  <c r="J51" i="106" s="1"/>
  <c r="H50" i="106"/>
  <c r="H51" i="106" s="1"/>
  <c r="F50" i="106"/>
  <c r="F51" i="106" s="1"/>
  <c r="D51" i="106"/>
  <c r="AE50" i="106"/>
  <c r="AE51" i="106" s="1"/>
  <c r="AA50" i="106"/>
  <c r="AA51" i="106" s="1"/>
  <c r="W50" i="106"/>
  <c r="W51" i="106" s="1"/>
  <c r="S50" i="106"/>
  <c r="S51" i="106" s="1"/>
  <c r="O50" i="106"/>
  <c r="O51" i="106" s="1"/>
  <c r="K50" i="106"/>
  <c r="K51" i="106" s="1"/>
  <c r="G50" i="106"/>
  <c r="G51" i="106" s="1"/>
  <c r="AG50" i="106"/>
  <c r="AG51" i="106" s="1"/>
  <c r="AC50" i="106"/>
  <c r="AC51" i="106" s="1"/>
  <c r="Y50" i="106"/>
  <c r="Y51" i="106" s="1"/>
  <c r="U50" i="106"/>
  <c r="U51" i="106" s="1"/>
  <c r="Q50" i="106"/>
  <c r="Q51" i="106" s="1"/>
  <c r="M50" i="106"/>
  <c r="M51" i="106" s="1"/>
  <c r="I50" i="106"/>
  <c r="I51" i="106" s="1"/>
  <c r="E50" i="106"/>
  <c r="E51" i="106" s="1"/>
  <c r="AI118" i="106" l="1"/>
  <c r="D78" i="106"/>
  <c r="F119" i="106"/>
  <c r="AR13" i="106"/>
  <c r="R119" i="106" s="1"/>
  <c r="AH64" i="106"/>
  <c r="AH65" i="106" s="1"/>
  <c r="AF64" i="106"/>
  <c r="AF65" i="106" s="1"/>
  <c r="AD64" i="106"/>
  <c r="AD65" i="106" s="1"/>
  <c r="AB64" i="106"/>
  <c r="AB65" i="106" s="1"/>
  <c r="Z64" i="106"/>
  <c r="Z65" i="106" s="1"/>
  <c r="X64" i="106"/>
  <c r="X65" i="106" s="1"/>
  <c r="V64" i="106"/>
  <c r="V65" i="106" s="1"/>
  <c r="T64" i="106"/>
  <c r="T65" i="106" s="1"/>
  <c r="R64" i="106"/>
  <c r="R65" i="106" s="1"/>
  <c r="P64" i="106"/>
  <c r="P65" i="106" s="1"/>
  <c r="N64" i="106"/>
  <c r="N65" i="106" s="1"/>
  <c r="L64" i="106"/>
  <c r="L65" i="106" s="1"/>
  <c r="J64" i="106"/>
  <c r="J65" i="106" s="1"/>
  <c r="H64" i="106"/>
  <c r="H65" i="106" s="1"/>
  <c r="F64" i="106"/>
  <c r="F65" i="106" s="1"/>
  <c r="D65" i="106"/>
  <c r="AE64" i="106"/>
  <c r="AE65" i="106" s="1"/>
  <c r="AA64" i="106"/>
  <c r="AA65" i="106" s="1"/>
  <c r="W64" i="106"/>
  <c r="W65" i="106" s="1"/>
  <c r="S64" i="106"/>
  <c r="S65" i="106" s="1"/>
  <c r="O64" i="106"/>
  <c r="O65" i="106" s="1"/>
  <c r="K64" i="106"/>
  <c r="K65" i="106" s="1"/>
  <c r="G64" i="106"/>
  <c r="G65" i="106" s="1"/>
  <c r="AG64" i="106"/>
  <c r="AG65" i="106" s="1"/>
  <c r="Y64" i="106"/>
  <c r="Y65" i="106" s="1"/>
  <c r="Q64" i="106"/>
  <c r="Q65" i="106" s="1"/>
  <c r="I64" i="106"/>
  <c r="I65" i="106" s="1"/>
  <c r="AC64" i="106"/>
  <c r="AC65" i="106" s="1"/>
  <c r="U64" i="106"/>
  <c r="U65" i="106" s="1"/>
  <c r="M64" i="106"/>
  <c r="M65" i="106" s="1"/>
  <c r="E64" i="106"/>
  <c r="E65" i="106" s="1"/>
  <c r="AI119" i="106" l="1"/>
  <c r="D79" i="106"/>
  <c r="AG78" i="106"/>
  <c r="AG79" i="106" s="1"/>
  <c r="AE78" i="106"/>
  <c r="AE79" i="106" s="1"/>
  <c r="AC78" i="106"/>
  <c r="AC79" i="106" s="1"/>
  <c r="AA78" i="106"/>
  <c r="AA79" i="106" s="1"/>
  <c r="Y78" i="106"/>
  <c r="Y79" i="106" s="1"/>
  <c r="W78" i="106"/>
  <c r="W79" i="106" s="1"/>
  <c r="U78" i="106"/>
  <c r="U79" i="106" s="1"/>
  <c r="S78" i="106"/>
  <c r="S79" i="106" s="1"/>
  <c r="Q78" i="106"/>
  <c r="Q79" i="106" s="1"/>
  <c r="O78" i="106"/>
  <c r="O79" i="106" s="1"/>
  <c r="M78" i="106"/>
  <c r="M79" i="106" s="1"/>
  <c r="K78" i="106"/>
  <c r="K79" i="106" s="1"/>
  <c r="I78" i="106"/>
  <c r="I79" i="106" s="1"/>
  <c r="G78" i="106"/>
  <c r="G79" i="106" s="1"/>
  <c r="E78" i="106"/>
  <c r="E79" i="106" s="1"/>
  <c r="AF78" i="106"/>
  <c r="AF79" i="106" s="1"/>
  <c r="AB78" i="106"/>
  <c r="AB79" i="106" s="1"/>
  <c r="X78" i="106"/>
  <c r="X79" i="106" s="1"/>
  <c r="T78" i="106"/>
  <c r="T79" i="106" s="1"/>
  <c r="P78" i="106"/>
  <c r="P79" i="106" s="1"/>
  <c r="L78" i="106"/>
  <c r="L79" i="106" s="1"/>
  <c r="H78" i="106"/>
  <c r="H79" i="106" s="1"/>
  <c r="AH78" i="106"/>
  <c r="AH79" i="106" s="1"/>
  <c r="Z78" i="106"/>
  <c r="Z79" i="106" s="1"/>
  <c r="R78" i="106"/>
  <c r="R79" i="106" s="1"/>
  <c r="J78" i="106"/>
  <c r="J79" i="106" s="1"/>
  <c r="AD78" i="106"/>
  <c r="AD79" i="106" s="1"/>
  <c r="V78" i="106"/>
  <c r="V79" i="106" s="1"/>
  <c r="N78" i="106"/>
  <c r="N79" i="106" s="1"/>
  <c r="F78" i="106"/>
  <c r="F79" i="106" s="1"/>
  <c r="O6" i="98" l="1"/>
  <c r="D7" i="98"/>
  <c r="D6" i="98"/>
  <c r="E16" i="100" l="1"/>
  <c r="F3" i="100"/>
  <c r="B3" i="100"/>
  <c r="S7" i="78" l="1"/>
  <c r="F7" i="78"/>
  <c r="I19" i="38" l="1"/>
  <c r="G27" i="24" l="1"/>
  <c r="V4" i="92" l="1"/>
  <c r="I4" i="88" l="1"/>
  <c r="P6" i="92" l="1"/>
  <c r="D7" i="92"/>
  <c r="C5" i="91" l="1"/>
  <c r="D4" i="88" l="1"/>
  <c r="B19" i="23" l="1"/>
  <c r="B18" i="23"/>
  <c r="B17" i="23"/>
  <c r="B16" i="23"/>
  <c r="B39" i="23" l="1"/>
  <c r="B38" i="23"/>
  <c r="B35" i="23"/>
  <c r="B33" i="23"/>
  <c r="B32" i="23"/>
  <c r="B30" i="23"/>
  <c r="B29" i="23"/>
  <c r="B28" i="23"/>
  <c r="B27" i="23"/>
  <c r="B26" i="23"/>
  <c r="B25" i="23"/>
  <c r="B24" i="23"/>
  <c r="B23" i="23"/>
  <c r="B22" i="23"/>
  <c r="B15" i="23"/>
  <c r="B12" i="23"/>
  <c r="B11" i="23"/>
  <c r="B10" i="23"/>
  <c r="B8" i="23"/>
  <c r="B9" i="23"/>
  <c r="AG59" i="84"/>
  <c r="F6" i="84"/>
  <c r="F5" i="84"/>
  <c r="F3" i="84"/>
  <c r="F3" i="78"/>
  <c r="AB16" i="78"/>
  <c r="U15" i="78"/>
  <c r="M15" i="78"/>
  <c r="F15" i="78"/>
  <c r="F9" i="78"/>
  <c r="F6" i="78"/>
  <c r="F5" i="78"/>
  <c r="J20" i="29"/>
  <c r="B6" i="23"/>
  <c r="Z56" i="78" l="1"/>
  <c r="T56" i="78"/>
  <c r="N56" i="78"/>
  <c r="AG59" i="78"/>
  <c r="AF56" i="78"/>
  <c r="AM25" i="78"/>
  <c r="AM24" i="78"/>
  <c r="AM23" i="78"/>
  <c r="AM22" i="78"/>
  <c r="AN21" i="78" l="1"/>
  <c r="AL21" i="78" s="1"/>
  <c r="G56" i="78"/>
  <c r="B31" i="23" l="1"/>
  <c r="B20" i="23"/>
  <c r="G20" i="29"/>
  <c r="V5" i="24"/>
  <c r="R4" i="63" l="1"/>
  <c r="C4" i="63"/>
  <c r="AC14" i="29" l="1"/>
  <c r="I7" i="65" l="1"/>
  <c r="D7" i="65"/>
  <c r="N3" i="65"/>
  <c r="E3" i="65"/>
  <c r="I7" i="64"/>
  <c r="D7" i="64"/>
  <c r="M3" i="64"/>
  <c r="E3" i="64"/>
  <c r="B5" i="23" l="1"/>
  <c r="B3" i="23" l="1"/>
  <c r="B4" i="23"/>
  <c r="B7" i="23"/>
  <c r="B13" i="23"/>
  <c r="B14" i="23"/>
  <c r="B21" i="23"/>
  <c r="B40" i="23"/>
  <c r="B41" i="23"/>
  <c r="B42" i="23"/>
  <c r="B43" i="23"/>
  <c r="B44" i="23"/>
  <c r="B45" i="23"/>
  <c r="B46" i="23"/>
  <c r="B47" i="23"/>
  <c r="B48" i="23"/>
  <c r="B49" i="23"/>
  <c r="F5" i="29" l="1"/>
  <c r="C4" i="38" l="1"/>
  <c r="P19" i="38"/>
  <c r="O19" i="38"/>
  <c r="N19" i="38"/>
  <c r="M19" i="38"/>
  <c r="L19" i="38"/>
  <c r="K19" i="38"/>
  <c r="J19" i="38"/>
  <c r="R19" i="38" l="1"/>
  <c r="Q19" i="38"/>
  <c r="B7" i="5" l="1"/>
  <c r="AC16" i="29"/>
  <c r="G14" i="29"/>
  <c r="G16" i="29"/>
  <c r="A22" i="29"/>
  <c r="A20" i="29"/>
  <c r="E9" i="5" l="1"/>
  <c r="A16" i="24" l="1"/>
  <c r="O9" i="24"/>
  <c r="O10" i="24"/>
  <c r="Q14" i="24"/>
  <c r="Q12" i="24"/>
  <c r="F8" i="21" l="1"/>
  <c r="D8" i="21"/>
  <c r="D7" i="21"/>
  <c r="D5" i="21"/>
  <c r="P28" i="15"/>
  <c r="D7" i="15"/>
  <c r="F5" i="15"/>
  <c r="E31" i="11"/>
  <c r="E16" i="11"/>
  <c r="F3" i="11"/>
  <c r="B3" i="11"/>
  <c r="E22" i="5"/>
  <c r="C22" i="5"/>
  <c r="B21" i="5"/>
  <c r="E11" i="5"/>
  <c r="C9" i="5"/>
  <c r="B6" i="5"/>
  <c r="B5" i="5"/>
  <c r="B4" i="5"/>
  <c r="K4"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 authorId="0" shapeId="0" xr:uid="{00000000-0006-0000-0100-000001000000}">
      <text>
        <r>
          <rPr>
            <sz val="11"/>
            <color indexed="81"/>
            <rFont val="ＭＳ Ｐゴシック"/>
            <family val="3"/>
            <charset val="128"/>
          </rPr>
          <t>提出日を入力してください（○年○月○日）</t>
        </r>
      </text>
    </comment>
    <comment ref="J9" authorId="0" shapeId="0" xr:uid="{00000000-0006-0000-0100-000002000000}">
      <text>
        <r>
          <rPr>
            <sz val="11"/>
            <color indexed="81"/>
            <rFont val="ＭＳ Ｐゴシック"/>
            <family val="3"/>
            <charset val="128"/>
          </rPr>
          <t xml:space="preserve"> 郵便番号を入力してください
（○○○-○○○○）</t>
        </r>
      </text>
    </comment>
    <comment ref="F41" authorId="0" shapeId="0" xr:uid="{00000000-0006-0000-0100-000004000000}">
      <text>
        <r>
          <rPr>
            <sz val="11"/>
            <color indexed="81"/>
            <rFont val="ＭＳ Ｐゴシック"/>
            <family val="3"/>
            <charset val="128"/>
          </rPr>
          <t>郵便番号を入力してください。（○○○-○○○○）</t>
        </r>
      </text>
    </comment>
    <comment ref="H41" authorId="0" shapeId="0" xr:uid="{00000000-0006-0000-0100-000005000000}">
      <text>
        <r>
          <rPr>
            <sz val="11"/>
            <color indexed="81"/>
            <rFont val="ＭＳ Ｐゴシック"/>
            <family val="3"/>
            <charset val="128"/>
          </rPr>
          <t>所在地のうち、都道府県から番地までを入力してください。（１行目）</t>
        </r>
      </text>
    </comment>
    <comment ref="H42" authorId="0" shapeId="0" xr:uid="{00000000-0006-0000-0100-000006000000}">
      <text>
        <r>
          <rPr>
            <sz val="11"/>
            <color indexed="81"/>
            <rFont val="ＭＳ Ｐゴシック"/>
            <family val="3"/>
            <charset val="128"/>
          </rPr>
          <t>所在地のうち、建物名等を入力してください。（２行目）</t>
        </r>
      </text>
    </comment>
    <comment ref="F44" authorId="0" shapeId="0" xr:uid="{00000000-0006-0000-0100-000007000000}">
      <text>
        <r>
          <rPr>
            <sz val="11"/>
            <color indexed="81"/>
            <rFont val="ＭＳ Ｐゴシック"/>
            <family val="3"/>
            <charset val="128"/>
          </rPr>
          <t>過去に認定を受けたことがない場合は「初回」と記入してください。</t>
        </r>
      </text>
    </comment>
    <comment ref="F46" authorId="0" shapeId="0" xr:uid="{00000000-0006-0000-0100-000008000000}">
      <text>
        <r>
          <rPr>
            <sz val="11"/>
            <color indexed="81"/>
            <rFont val="ＭＳ Ｐゴシック"/>
            <family val="3"/>
            <charset val="128"/>
          </rPr>
          <t>国税庁から法人番号指定通知書にて通知された法人番号（13桁）を記載してください。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B10" authorId="0" shapeId="0" xr:uid="{0ECF4BFE-B6AB-4505-8B5F-4835DE81A426}">
      <text>
        <r>
          <rPr>
            <sz val="11"/>
            <color indexed="81"/>
            <rFont val="Meiryo UI"/>
            <family val="3"/>
            <charset val="128"/>
          </rPr>
          <t>申請する訓練と同一分野の訓練を入力してください。
（異なる分野の訓練を入力した場合や、半角19文字以外で入力した場合は、エラーが表示されます。）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s1.hamaguchi</author>
  </authors>
  <commentList>
    <comment ref="E48" authorId="0" shapeId="0" xr:uid="{52A86B42-FA81-4946-9DD7-2B2C87A5D41E}">
      <text>
        <r>
          <rPr>
            <b/>
            <sz val="9"/>
            <color indexed="81"/>
            <rFont val="ＭＳ Ｐゴシック"/>
            <family val="3"/>
            <charset val="128"/>
          </rPr>
          <t>応募書類の送付先を入力してください。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B00-000001000000}">
      <text>
        <r>
          <rPr>
            <b/>
            <u/>
            <sz val="10"/>
            <color indexed="81"/>
            <rFont val="Meiryo UI"/>
            <family val="3"/>
            <charset val="128"/>
          </rPr>
          <t>実績枠</t>
        </r>
        <r>
          <rPr>
            <sz val="10"/>
            <color indexed="81"/>
            <rFont val="Meiryo UI"/>
            <family val="3"/>
            <charset val="128"/>
          </rPr>
          <t>で申請する場合は当該様式を提出してください。</t>
        </r>
      </text>
    </comment>
    <comment ref="B12" authorId="1" shapeId="0" xr:uid="{9862D5E2-5D81-4B88-B92B-FD14FE1606C9}">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C00-000001000000}">
      <text>
        <r>
          <rPr>
            <b/>
            <u/>
            <sz val="10"/>
            <color indexed="81"/>
            <rFont val="Meiryo UI"/>
            <family val="3"/>
            <charset val="128"/>
          </rPr>
          <t>新規参入枠</t>
        </r>
        <r>
          <rPr>
            <sz val="10"/>
            <color indexed="81"/>
            <rFont val="Meiryo UI"/>
            <family val="3"/>
            <charset val="128"/>
          </rPr>
          <t>で申請する場合は、当該様式を提出してください。</t>
        </r>
      </text>
    </comment>
    <comment ref="B12" authorId="1" shapeId="0" xr:uid="{77B7E2C7-8E83-4CC2-9B86-E08C36A558ED}">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 ref="Q38" authorId="1" shapeId="0" xr:uid="{62479E5E-EB74-43BE-9340-A8955F15B92C}">
      <text>
        <r>
          <rPr>
            <sz val="9"/>
            <color indexed="81"/>
            <rFont val="Meiryo UI"/>
            <family val="3"/>
            <charset val="128"/>
          </rPr>
          <t>行が不足する場合は、適宜行を挿入してください。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0" authorId="0" shapeId="0" xr:uid="{00000000-0006-0000-1E00-000001000000}">
      <text>
        <r>
          <rPr>
            <b/>
            <sz val="11"/>
            <color indexed="81"/>
            <rFont val="ＭＳ Ｐゴシック"/>
            <family val="3"/>
            <charset val="128"/>
          </rPr>
          <t>年号を選択してください。</t>
        </r>
      </text>
    </comment>
    <comment ref="V12" authorId="0" shapeId="0" xr:uid="{00000000-0006-0000-1E00-000002000000}">
      <text>
        <r>
          <rPr>
            <b/>
            <sz val="11"/>
            <color indexed="81"/>
            <rFont val="ＭＳ Ｐゴシック"/>
            <family val="3"/>
            <charset val="128"/>
          </rPr>
          <t>年号を選択してください。</t>
        </r>
      </text>
    </comment>
    <comment ref="O14" authorId="0" shapeId="0" xr:uid="{00000000-0006-0000-1E00-000003000000}">
      <text>
        <r>
          <rPr>
            <b/>
            <sz val="11"/>
            <color indexed="81"/>
            <rFont val="ＭＳ Ｐゴシック"/>
            <family val="3"/>
            <charset val="128"/>
          </rPr>
          <t>年号を選択してください。</t>
        </r>
      </text>
    </comment>
    <comment ref="V15" authorId="0" shapeId="0" xr:uid="{00000000-0006-0000-1E00-000004000000}">
      <text>
        <r>
          <rPr>
            <b/>
            <sz val="11"/>
            <color indexed="81"/>
            <rFont val="ＭＳ Ｐゴシック"/>
            <family val="3"/>
            <charset val="128"/>
          </rPr>
          <t>年号を選択してください。</t>
        </r>
      </text>
    </comment>
    <comment ref="O16" authorId="0" shapeId="0" xr:uid="{00000000-0006-0000-1E00-000005000000}">
      <text>
        <r>
          <rPr>
            <b/>
            <sz val="11"/>
            <color indexed="81"/>
            <rFont val="ＭＳ Ｐゴシック"/>
            <family val="3"/>
            <charset val="128"/>
          </rPr>
          <t>年号を選択してください。</t>
        </r>
      </text>
    </comment>
    <comment ref="W16" authorId="0" shapeId="0" xr:uid="{00000000-0006-0000-1E00-000006000000}">
      <text>
        <r>
          <rPr>
            <b/>
            <sz val="11"/>
            <color indexed="81"/>
            <rFont val="ＭＳ Ｐゴシック"/>
            <family val="3"/>
            <charset val="128"/>
          </rPr>
          <t>年号を選択してください。</t>
        </r>
      </text>
    </comment>
    <comment ref="O17" authorId="0" shapeId="0" xr:uid="{00000000-0006-0000-1E00-000007000000}">
      <text>
        <r>
          <rPr>
            <b/>
            <sz val="11"/>
            <color indexed="81"/>
            <rFont val="ＭＳ Ｐゴシック"/>
            <family val="3"/>
            <charset val="128"/>
          </rPr>
          <t>年号を選択してください。</t>
        </r>
        <r>
          <rPr>
            <sz val="9"/>
            <color indexed="81"/>
            <rFont val="ＭＳ Ｐゴシック"/>
            <family val="3"/>
            <charset val="128"/>
          </rPr>
          <t xml:space="preserve">
</t>
        </r>
      </text>
    </comment>
    <comment ref="V19" authorId="0" shapeId="0" xr:uid="{00000000-0006-0000-1E00-000008000000}">
      <text>
        <r>
          <rPr>
            <b/>
            <sz val="11"/>
            <color indexed="81"/>
            <rFont val="ＭＳ Ｐゴシック"/>
            <family val="3"/>
            <charset val="128"/>
          </rPr>
          <t>年号を選択してください。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2" authorId="0" shapeId="0" xr:uid="{00000000-0006-0000-0300-000001000000}">
      <text>
        <r>
          <rPr>
            <sz val="11"/>
            <color indexed="81"/>
            <rFont val="ＭＳ Ｐゴシック"/>
            <family val="3"/>
            <charset val="128"/>
          </rPr>
          <t>小数点第３位を切り捨て、小数点第２位までを入力してください。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作成者</author>
  </authors>
  <commentList>
    <comment ref="A13" authorId="0" shapeId="0" xr:uid="{85C0C722-AAB4-4FF0-B804-8A15B4358FD1}">
      <text>
        <r>
          <rPr>
            <sz val="10"/>
            <color indexed="81"/>
            <rFont val="Meiryo UI"/>
            <family val="3"/>
            <charset val="128"/>
          </rPr>
          <t>株式会社以外の場合は、下記を参考にチェックをつけてください。
・株式会社以外の事業主
　有限会社、合同会社、合資会社、医療法人など
・事業主団体等
　事業協同組合、企業組合、協同組合、商工会議所、協会など
・大学等
　専修学校・各種学校を除く学校法人
・一般公益社団法人等
　一般財団法人、一般社団法人、公益財団法人、公益社団法人など
・その他
　個人事業主、会計事務所など</t>
        </r>
      </text>
    </comment>
    <comment ref="A28" authorId="0" shapeId="0" xr:uid="{6FF9BAED-B049-4567-A40B-37C976928EF4}">
      <text>
        <r>
          <rPr>
            <sz val="10"/>
            <color indexed="81"/>
            <rFont val="Meiryo UI"/>
            <family val="3"/>
            <charset val="128"/>
          </rPr>
          <t>「職業訓練の実績」に記載する訓練が、以下を満たすかどうか必ず確認してください。
・訓練期間が、今回申請する訓練期間の７割以上であるか。
・訓練時間が、今回申請する訓練時間の７割以上であるか。
・今回申請する訓練の開始日から、遡って３年間において実施した訓練か。
※要件の詳細は、留意事項をご確認ください。</t>
        </r>
      </text>
    </comment>
    <comment ref="E40" authorId="1" shapeId="0" xr:uid="{00000000-0006-0000-0400-000006000000}">
      <text>
        <r>
          <rPr>
            <sz val="9"/>
            <color indexed="81"/>
            <rFont val="BIZ UDPゴシック"/>
            <family val="3"/>
            <charset val="128"/>
          </rPr>
          <t>氏名のみ入力してください</t>
        </r>
      </text>
    </comment>
    <comment ref="J40" authorId="1" shapeId="0" xr:uid="{00000000-0006-0000-0400-000007000000}">
      <text>
        <r>
          <rPr>
            <sz val="9"/>
            <color indexed="81"/>
            <rFont val="BIZ UDPゴシック"/>
            <family val="3"/>
            <charset val="128"/>
          </rPr>
          <t>役職を入力してください</t>
        </r>
      </text>
    </comment>
    <comment ref="P40" authorId="1" shapeId="0" xr:uid="{00000000-0006-0000-0400-000008000000}">
      <text>
        <r>
          <rPr>
            <sz val="9"/>
            <color indexed="81"/>
            <rFont val="BIZ UDPゴシック"/>
            <family val="3"/>
            <charset val="128"/>
          </rPr>
          <t>電話番号を入力してください。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s1.hamaguchi</author>
  </authors>
  <commentList>
    <comment ref="J1" authorId="0" shapeId="0" xr:uid="{AE9868B9-5253-43E2-858D-3500F9B70E70}">
      <text>
        <r>
          <rPr>
            <sz val="9"/>
            <color indexed="81"/>
            <rFont val="ＭＳ Ｐゴシック"/>
            <family val="3"/>
            <charset val="128"/>
          </rPr>
          <t xml:space="preserve">罫線は不要です。
この表に入力いただき、そのまま印刷してください。
</t>
        </r>
      </text>
    </comment>
    <comment ref="A2" authorId="0" shapeId="0" xr:uid="{78188363-0203-489C-A161-FD3BF39D0129}">
      <text>
        <r>
          <rPr>
            <sz val="9"/>
            <color indexed="81"/>
            <rFont val="ＭＳ Ｐゴシック"/>
            <family val="3"/>
            <charset val="128"/>
          </rPr>
          <t xml:space="preserve">２名以上の場合連番をふってください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F17" authorId="0" shapeId="0" xr:uid="{1F3F7F97-BA8F-4F12-B220-6EBBBA506A2F}">
      <text>
        <r>
          <rPr>
            <sz val="9"/>
            <color indexed="81"/>
            <rFont val="BIZ UDPゴシック"/>
            <family val="3"/>
            <charset val="128"/>
          </rPr>
          <t>記載必須の文言はすでに記載していますので、必要に応じて加筆してください。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企画係</author>
    <author>高齢・障害・求職者雇用支援機構</author>
  </authors>
  <commentList>
    <comment ref="L8" authorId="0" shapeId="0" xr:uid="{00000000-0006-0000-1000-000001000000}">
      <text>
        <r>
          <rPr>
            <sz val="12"/>
            <color indexed="81"/>
            <rFont val="Meiryo UI"/>
            <family val="3"/>
            <charset val="128"/>
          </rPr>
          <t>記入した類型に該当することを証明する書類の提出を省略する場合に選択してください。</t>
        </r>
      </text>
    </comment>
    <comment ref="L9" authorId="1" shapeId="0" xr:uid="{00000000-0006-0000-1000-000002000000}">
      <text>
        <r>
          <rPr>
            <sz val="12"/>
            <color indexed="81"/>
            <rFont val="Meiryo UI"/>
            <family val="3"/>
            <charset val="128"/>
          </rPr>
          <t>省略する書類を提出した際の申請書の「受理番号」を記入してください。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Z3" authorId="0" shapeId="0" xr:uid="{D6DD3417-1297-4032-B27C-31EA00D99E04}">
      <text>
        <r>
          <rPr>
            <sz val="14"/>
            <color indexed="81"/>
            <rFont val="Meiryo UI"/>
            <family val="3"/>
            <charset val="128"/>
          </rPr>
          <t>様式1号に記載の申請日または、それより前の日付を記載してください。</t>
        </r>
      </text>
    </comment>
    <comment ref="O5" authorId="0" shapeId="0" xr:uid="{883092BA-674A-40C7-8DDF-5B6E322AF6B3}">
      <text>
        <r>
          <rPr>
            <sz val="14"/>
            <color indexed="81"/>
            <rFont val="Meiryo UI"/>
            <family val="3"/>
            <charset val="128"/>
          </rPr>
          <t>自動表示のため入力不要です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8" authorId="0" shapeId="0" xr:uid="{00000000-0006-0000-1600-000001000000}">
      <text>
        <r>
          <rPr>
            <sz val="11"/>
            <color indexed="81"/>
            <rFont val="ＭＳ Ｐゴシック"/>
            <family val="3"/>
            <charset val="128"/>
          </rPr>
          <t>キャリアコンサルティング担当者を複数人配置する場合は行を増やして記入して下さい。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 authorId="0" shapeId="0" xr:uid="{00000000-0006-0000-1800-000001000000}">
      <text>
        <r>
          <rPr>
            <sz val="9"/>
            <color indexed="81"/>
            <rFont val="ＭＳ Ｐゴシック"/>
            <family val="3"/>
            <charset val="128"/>
          </rPr>
          <t>カリキュラムの内容ごとに番号を付してください。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<sst xmlns="http://schemas.openxmlformats.org/spreadsheetml/2006/main" count="3266" uniqueCount="1705">
  <si>
    <t>訓練実施機関名</t>
    <rPh sb="0" eb="2">
      <t>クンレン</t>
    </rPh>
    <rPh sb="2" eb="4">
      <t>ジッシ</t>
    </rPh>
    <rPh sb="4" eb="6">
      <t>キカン</t>
    </rPh>
    <rPh sb="6" eb="7">
      <t>メイ</t>
    </rPh>
    <phoneticPr fontId="14"/>
  </si>
  <si>
    <t>提出年月日</t>
    <rPh sb="0" eb="2">
      <t>テイシュツ</t>
    </rPh>
    <rPh sb="2" eb="5">
      <t>ネンガッピ</t>
    </rPh>
    <phoneticPr fontId="14"/>
  </si>
  <si>
    <t>様式
番号</t>
    <rPh sb="0" eb="2">
      <t>ヨウシキ</t>
    </rPh>
    <rPh sb="3" eb="5">
      <t>バンゴウ</t>
    </rPh>
    <phoneticPr fontId="14"/>
  </si>
  <si>
    <t>様式名及び添付する書類</t>
    <rPh sb="0" eb="2">
      <t>ヨウシキ</t>
    </rPh>
    <rPh sb="2" eb="3">
      <t>メイ</t>
    </rPh>
    <rPh sb="3" eb="4">
      <t>オヨ</t>
    </rPh>
    <rPh sb="5" eb="7">
      <t>テンプ</t>
    </rPh>
    <rPh sb="9" eb="11">
      <t>ショルイ</t>
    </rPh>
    <phoneticPr fontId="14"/>
  </si>
  <si>
    <t>申請者
チェック欄</t>
    <rPh sb="0" eb="3">
      <t>シンセイシャ</t>
    </rPh>
    <rPh sb="8" eb="9">
      <t>ラン</t>
    </rPh>
    <phoneticPr fontId="14"/>
  </si>
  <si>
    <t>機構
チェック欄</t>
    <rPh sb="0" eb="2">
      <t>キコウ</t>
    </rPh>
    <rPh sb="7" eb="8">
      <t>ラン</t>
    </rPh>
    <phoneticPr fontId="14"/>
  </si>
  <si>
    <t>第１号</t>
  </si>
  <si>
    <t>職業訓練認定申請書</t>
    <rPh sb="0" eb="2">
      <t>ショクギョウ</t>
    </rPh>
    <rPh sb="2" eb="4">
      <t>クンレン</t>
    </rPh>
    <rPh sb="4" eb="6">
      <t>ニンテイ</t>
    </rPh>
    <rPh sb="6" eb="9">
      <t>シンセイショ</t>
    </rPh>
    <phoneticPr fontId="14"/>
  </si>
  <si>
    <t>訓練カリキュラム</t>
    <rPh sb="0" eb="2">
      <t>クンレン</t>
    </rPh>
    <phoneticPr fontId="14"/>
  </si>
  <si>
    <t>第７の１号</t>
    <rPh sb="0" eb="1">
      <t>ダイ</t>
    </rPh>
    <rPh sb="4" eb="5">
      <t>ゴウ</t>
    </rPh>
    <phoneticPr fontId="14"/>
  </si>
  <si>
    <t>使用教科書等一覧（受講者が必要とする教科書等）</t>
    <rPh sb="0" eb="2">
      <t>シヨウ</t>
    </rPh>
    <rPh sb="2" eb="5">
      <t>キョウカショ</t>
    </rPh>
    <rPh sb="5" eb="6">
      <t>トウ</t>
    </rPh>
    <rPh sb="6" eb="8">
      <t>イチラン</t>
    </rPh>
    <rPh sb="9" eb="12">
      <t>ジュコウシャ</t>
    </rPh>
    <rPh sb="13" eb="15">
      <t>ヒツヨウ</t>
    </rPh>
    <rPh sb="18" eb="21">
      <t>キョウカショ</t>
    </rPh>
    <rPh sb="21" eb="22">
      <t>トウ</t>
    </rPh>
    <phoneticPr fontId="14"/>
  </si>
  <si>
    <t>訓練カリキュラム（企業実習用）</t>
    <rPh sb="9" eb="11">
      <t>キギョウ</t>
    </rPh>
    <rPh sb="11" eb="14">
      <t>ジッシュウヨウ</t>
    </rPh>
    <phoneticPr fontId="14"/>
  </si>
  <si>
    <t>コース案内、その他広告案</t>
    <rPh sb="3" eb="5">
      <t>アンナイ</t>
    </rPh>
    <rPh sb="8" eb="9">
      <t>タ</t>
    </rPh>
    <rPh sb="9" eb="11">
      <t>コウコク</t>
    </rPh>
    <rPh sb="11" eb="12">
      <t>アン</t>
    </rPh>
    <phoneticPr fontId="14"/>
  </si>
  <si>
    <t>オリエンテーション時に告知する事項の内容</t>
    <rPh sb="9" eb="10">
      <t>ジ</t>
    </rPh>
    <rPh sb="11" eb="13">
      <t>コクチ</t>
    </rPh>
    <rPh sb="15" eb="17">
      <t>ジコウ</t>
    </rPh>
    <rPh sb="18" eb="20">
      <t>ナイヨウ</t>
    </rPh>
    <phoneticPr fontId="14"/>
  </si>
  <si>
    <t>求職者支援訓練の認定申請に係る提出済み書類一覧</t>
    <rPh sb="0" eb="2">
      <t>キュウショク</t>
    </rPh>
    <rPh sb="2" eb="3">
      <t>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4"/>
  </si>
  <si>
    <t>認定様式第1号（第1条関係）（表面）</t>
    <rPh sb="0" eb="2">
      <t>ニンテイ</t>
    </rPh>
    <rPh sb="2" eb="4">
      <t>ヨウシキ</t>
    </rPh>
    <rPh sb="8" eb="9">
      <t>ダイ</t>
    </rPh>
    <rPh sb="10" eb="11">
      <t>ジョウ</t>
    </rPh>
    <rPh sb="11" eb="13">
      <t>カンケイ</t>
    </rPh>
    <rPh sb="15" eb="16">
      <t>オモテ</t>
    </rPh>
    <rPh sb="16" eb="17">
      <t>メン</t>
    </rPh>
    <phoneticPr fontId="14"/>
  </si>
  <si>
    <t>独立行政法人高齢・障害・求職者雇用支援機構　理事長　殿　</t>
    <rPh sb="6" eb="8">
      <t>コウレイ</t>
    </rPh>
    <rPh sb="9" eb="11">
      <t>ショウガイ</t>
    </rPh>
    <rPh sb="12" eb="15">
      <t>キュウショクシャ</t>
    </rPh>
    <rPh sb="15" eb="17">
      <t>コヨウ</t>
    </rPh>
    <rPh sb="17" eb="19">
      <t>シエン</t>
    </rPh>
    <rPh sb="19" eb="21">
      <t>キコウ</t>
    </rPh>
    <phoneticPr fontId="14"/>
  </si>
  <si>
    <t>（申請者）</t>
    <rPh sb="1" eb="4">
      <t>シンセイシャ</t>
    </rPh>
    <phoneticPr fontId="14"/>
  </si>
  <si>
    <t>フリガナ</t>
    <phoneticPr fontId="14"/>
  </si>
  <si>
    <t>〒</t>
    <phoneticPr fontId="14"/>
  </si>
  <si>
    <t>所在地</t>
  </si>
  <si>
    <t>商号又は名称</t>
    <rPh sb="0" eb="2">
      <t>ショウゴウ</t>
    </rPh>
    <rPh sb="2" eb="3">
      <t>マタ</t>
    </rPh>
    <rPh sb="4" eb="6">
      <t>メイショウ</t>
    </rPh>
    <phoneticPr fontId="14"/>
  </si>
  <si>
    <t>代表者役職名・氏名</t>
    <phoneticPr fontId="14"/>
  </si>
  <si>
    <t>記</t>
    <phoneticPr fontId="14"/>
  </si>
  <si>
    <t>１　訓練の種別</t>
    <rPh sb="2" eb="4">
      <t>クンレン</t>
    </rPh>
    <rPh sb="5" eb="7">
      <t>シュベツ</t>
    </rPh>
    <phoneticPr fontId="14"/>
  </si>
  <si>
    <t>（</t>
    <phoneticPr fontId="14"/>
  </si>
  <si>
    <t>）基礎訓練（基礎コース）</t>
    <rPh sb="1" eb="3">
      <t>キソ</t>
    </rPh>
    <rPh sb="3" eb="5">
      <t>クンレン</t>
    </rPh>
    <rPh sb="6" eb="8">
      <t>キソ</t>
    </rPh>
    <phoneticPr fontId="14"/>
  </si>
  <si>
    <t>）実践訓練（実践コース）</t>
    <rPh sb="1" eb="3">
      <t>ジッセン</t>
    </rPh>
    <rPh sb="3" eb="5">
      <t>クンレン</t>
    </rPh>
    <rPh sb="6" eb="8">
      <t>ジッセン</t>
    </rPh>
    <phoneticPr fontId="14"/>
  </si>
  <si>
    <t>※該当する分野（１つ）にチェックを入れてください。</t>
  </si>
  <si>
    <t>02 ＩＴ分野　</t>
    <phoneticPr fontId="14"/>
  </si>
  <si>
    <t>07 林業分野</t>
    <phoneticPr fontId="14"/>
  </si>
  <si>
    <t>12 輸送サービス分野</t>
    <phoneticPr fontId="14"/>
  </si>
  <si>
    <t>17 金属関連分野</t>
    <phoneticPr fontId="14"/>
  </si>
  <si>
    <t>03 営業・販売・事務分野</t>
    <phoneticPr fontId="14"/>
  </si>
  <si>
    <t>08 旅行・観光分野</t>
    <phoneticPr fontId="14"/>
  </si>
  <si>
    <t>13 エコ分野</t>
    <phoneticPr fontId="14"/>
  </si>
  <si>
    <t>18 建設関連分野</t>
    <phoneticPr fontId="14"/>
  </si>
  <si>
    <t>04 医療事務分野</t>
    <phoneticPr fontId="14"/>
  </si>
  <si>
    <t>09 警備・保安分野</t>
    <phoneticPr fontId="14"/>
  </si>
  <si>
    <t>14 調理分野</t>
    <phoneticPr fontId="14"/>
  </si>
  <si>
    <t>19 理容・美容関連分野</t>
    <phoneticPr fontId="14"/>
  </si>
  <si>
    <t>10 クリエート（企画・創作）分野</t>
    <phoneticPr fontId="14"/>
  </si>
  <si>
    <t>15 電気関連分野</t>
    <phoneticPr fontId="14"/>
  </si>
  <si>
    <t>20 その他の分野</t>
    <phoneticPr fontId="14"/>
  </si>
  <si>
    <t>06 農業分野</t>
    <phoneticPr fontId="14"/>
  </si>
  <si>
    <t>11 デザイン分野</t>
    <phoneticPr fontId="14"/>
  </si>
  <si>
    <t>16 機械関連分野</t>
    <phoneticPr fontId="14"/>
  </si>
  <si>
    <t>(</t>
    <phoneticPr fontId="14"/>
  </si>
  <si>
    <t>）</t>
    <phoneticPr fontId="14"/>
  </si>
  <si>
    <t>※　新規　　　</t>
    <phoneticPr fontId="14"/>
  </si>
  <si>
    <t>（貴機関が初めて本分野の訓練を実施する場合はチェックしてください）</t>
    <phoneticPr fontId="14"/>
  </si>
  <si>
    <t>※　新規扱い　</t>
    <rPh sb="4" eb="5">
      <t>アツカ</t>
    </rPh>
    <phoneticPr fontId="14"/>
  </si>
  <si>
    <t>３　訓練概要　　　　</t>
    <phoneticPr fontId="14"/>
  </si>
  <si>
    <r>
      <t>（１）訓練科名（40文字以内）</t>
    </r>
    <r>
      <rPr>
        <u/>
        <sz val="16"/>
        <rFont val="ＭＳ 明朝"/>
        <family val="1"/>
        <charset val="128"/>
      </rPr>
      <t/>
    </r>
    <rPh sb="10" eb="12">
      <t>モジ</t>
    </rPh>
    <rPh sb="12" eb="14">
      <t>イナイ</t>
    </rPh>
    <phoneticPr fontId="14"/>
  </si>
  <si>
    <t>（２）訓練期間</t>
    <rPh sb="5" eb="7">
      <t>キカン</t>
    </rPh>
    <phoneticPr fontId="14"/>
  </si>
  <si>
    <t>～</t>
    <phoneticPr fontId="14"/>
  </si>
  <si>
    <t>（</t>
    <phoneticPr fontId="14"/>
  </si>
  <si>
    <t>か月）</t>
    <rPh sb="1" eb="2">
      <t>ゲツ</t>
    </rPh>
    <phoneticPr fontId="14"/>
  </si>
  <si>
    <t>（３）受講者定員</t>
    <phoneticPr fontId="14"/>
  </si>
  <si>
    <t>名</t>
    <rPh sb="0" eb="1">
      <t>メイ</t>
    </rPh>
    <phoneticPr fontId="14"/>
  </si>
  <si>
    <t>　　所　　在　　地</t>
  </si>
  <si>
    <t>５　訓練実施機関番号</t>
    <rPh sb="6" eb="8">
      <t>キカン</t>
    </rPh>
    <rPh sb="8" eb="10">
      <t>バンゴウ</t>
    </rPh>
    <phoneticPr fontId="14"/>
  </si>
  <si>
    <t>社会保険
労務士
記載欄</t>
    <rPh sb="0" eb="2">
      <t>シャカイ</t>
    </rPh>
    <rPh sb="2" eb="4">
      <t>ホケン</t>
    </rPh>
    <rPh sb="5" eb="8">
      <t>ロウムシ</t>
    </rPh>
    <rPh sb="9" eb="11">
      <t>キサイ</t>
    </rPh>
    <rPh sb="11" eb="12">
      <t>ラン</t>
    </rPh>
    <phoneticPr fontId="14"/>
  </si>
  <si>
    <t>作成年月日・提出代行
者・事務代理者の表示</t>
    <rPh sb="0" eb="2">
      <t>サクセイ</t>
    </rPh>
    <rPh sb="2" eb="5">
      <t>ネンガッピ</t>
    </rPh>
    <rPh sb="6" eb="8">
      <t>テイシュツ</t>
    </rPh>
    <rPh sb="8" eb="10">
      <t>ダイコウ</t>
    </rPh>
    <rPh sb="11" eb="12">
      <t>シャ</t>
    </rPh>
    <rPh sb="13" eb="15">
      <t>ジム</t>
    </rPh>
    <rPh sb="15" eb="17">
      <t>ダイリ</t>
    </rPh>
    <rPh sb="17" eb="18">
      <t>シャ</t>
    </rPh>
    <rPh sb="19" eb="21">
      <t>ヒョウジ</t>
    </rPh>
    <phoneticPr fontId="14"/>
  </si>
  <si>
    <t>氏  　　　名</t>
    <rPh sb="0" eb="1">
      <t>シ</t>
    </rPh>
    <rPh sb="6" eb="7">
      <t>メイ</t>
    </rPh>
    <phoneticPr fontId="14"/>
  </si>
  <si>
    <t>電　話　番　号</t>
    <rPh sb="0" eb="1">
      <t>デン</t>
    </rPh>
    <rPh sb="2" eb="3">
      <t>ハナシ</t>
    </rPh>
    <rPh sb="4" eb="5">
      <t>バン</t>
    </rPh>
    <rPh sb="6" eb="7">
      <t>ゴウ</t>
    </rPh>
    <phoneticPr fontId="14"/>
  </si>
  <si>
    <t>※機構処理欄</t>
    <rPh sb="1" eb="3">
      <t>キコウ</t>
    </rPh>
    <rPh sb="3" eb="5">
      <t>ショリ</t>
    </rPh>
    <rPh sb="5" eb="6">
      <t>ラン</t>
    </rPh>
    <phoneticPr fontId="14"/>
  </si>
  <si>
    <t xml:space="preserve"> 施設名：</t>
    <rPh sb="1" eb="3">
      <t>シセツ</t>
    </rPh>
    <rPh sb="3" eb="4">
      <t>メイ</t>
    </rPh>
    <phoneticPr fontId="14"/>
  </si>
  <si>
    <t>担当者：</t>
    <rPh sb="0" eb="3">
      <t>タントウシャ</t>
    </rPh>
    <phoneticPr fontId="14"/>
  </si>
  <si>
    <t>㊞</t>
    <phoneticPr fontId="14"/>
  </si>
  <si>
    <t>受理番号：</t>
    <phoneticPr fontId="14"/>
  </si>
  <si>
    <t xml:space="preserve"> 申請書受理日：</t>
    <rPh sb="1" eb="4">
      <t>シンセイショ</t>
    </rPh>
    <rPh sb="4" eb="6">
      <t>ジュリ</t>
    </rPh>
    <rPh sb="6" eb="7">
      <t>ビ</t>
    </rPh>
    <phoneticPr fontId="14"/>
  </si>
  <si>
    <t>認定様式第1号（第1条関係）（裏面）</t>
    <rPh sb="0" eb="2">
      <t>ニンテイ</t>
    </rPh>
    <rPh sb="15" eb="16">
      <t>ウラ</t>
    </rPh>
    <rPh sb="16" eb="17">
      <t>メン</t>
    </rPh>
    <phoneticPr fontId="14"/>
  </si>
  <si>
    <t>（注　意　事　項）</t>
    <rPh sb="1" eb="2">
      <t>チュウ</t>
    </rPh>
    <rPh sb="3" eb="4">
      <t>イ</t>
    </rPh>
    <rPh sb="5" eb="6">
      <t>コト</t>
    </rPh>
    <rPh sb="7" eb="8">
      <t>コウ</t>
    </rPh>
    <phoneticPr fontId="14"/>
  </si>
  <si>
    <t>誓　　約　　書</t>
    <phoneticPr fontId="14"/>
  </si>
  <si>
    <t>独立行政法人高齢・障害・求職者雇用支援機構　理事長　殿　　</t>
    <rPh sb="6" eb="8">
      <t>コウレイ</t>
    </rPh>
    <rPh sb="9" eb="11">
      <t>ショウガイ</t>
    </rPh>
    <rPh sb="12" eb="15">
      <t>キュウショクシャ</t>
    </rPh>
    <rPh sb="15" eb="17">
      <t>コヨウ</t>
    </rPh>
    <rPh sb="17" eb="19">
      <t>シエン</t>
    </rPh>
    <rPh sb="22" eb="25">
      <t>リジチョウ</t>
    </rPh>
    <phoneticPr fontId="14"/>
  </si>
  <si>
    <t>代表者役職名・氏名</t>
    <rPh sb="3" eb="4">
      <t>ヤク</t>
    </rPh>
    <rPh sb="4" eb="5">
      <t>ショク</t>
    </rPh>
    <rPh sb="5" eb="6">
      <t>メイ</t>
    </rPh>
    <phoneticPr fontId="14"/>
  </si>
  <si>
    <t>記</t>
  </si>
  <si>
    <t>１　訓練科名</t>
    <rPh sb="2" eb="4">
      <t>クンレン</t>
    </rPh>
    <rPh sb="4" eb="6">
      <t>カメイ</t>
    </rPh>
    <phoneticPr fontId="14"/>
  </si>
  <si>
    <t>２　誓約内容</t>
  </si>
  <si>
    <t>実施体制等確認表</t>
    <rPh sb="0" eb="2">
      <t>ジッシ</t>
    </rPh>
    <rPh sb="2" eb="4">
      <t>タイセイ</t>
    </rPh>
    <rPh sb="4" eb="5">
      <t>トウ</t>
    </rPh>
    <rPh sb="5" eb="7">
      <t>カクニン</t>
    </rPh>
    <rPh sb="7" eb="8">
      <t>ヒョウ</t>
    </rPh>
    <phoneticPr fontId="14"/>
  </si>
  <si>
    <t>訓練実施機関名：　</t>
    <rPh sb="0" eb="2">
      <t>クンレン</t>
    </rPh>
    <rPh sb="2" eb="4">
      <t>ジッシ</t>
    </rPh>
    <rPh sb="4" eb="6">
      <t>キカン</t>
    </rPh>
    <rPh sb="6" eb="7">
      <t>メイ</t>
    </rPh>
    <phoneticPr fontId="14"/>
  </si>
  <si>
    <t>訓練科名：</t>
    <phoneticPr fontId="14"/>
  </si>
  <si>
    <t>作成者名：</t>
    <phoneticPr fontId="14"/>
  </si>
  <si>
    <t>点　検　項　目</t>
    <rPh sb="0" eb="3">
      <t>テンケン</t>
    </rPh>
    <rPh sb="4" eb="7">
      <t>コウモク</t>
    </rPh>
    <phoneticPr fontId="14"/>
  </si>
  <si>
    <t>内　　　　　　　　　　　　　　　容</t>
    <rPh sb="0" eb="1">
      <t>ウチ</t>
    </rPh>
    <rPh sb="16" eb="17">
      <t>カタチ</t>
    </rPh>
    <phoneticPr fontId="14"/>
  </si>
  <si>
    <t>無</t>
    <rPh sb="0" eb="1">
      <t>ナ</t>
    </rPh>
    <phoneticPr fontId="14"/>
  </si>
  <si>
    <t>・なし</t>
    <phoneticPr fontId="14"/>
  </si>
  <si>
    <t>・その他</t>
    <rPh sb="3" eb="4">
      <t>タ</t>
    </rPh>
    <phoneticPr fontId="14"/>
  </si>
  <si>
    <t>講師の資格・免許</t>
    <rPh sb="0" eb="2">
      <t>コウシ</t>
    </rPh>
    <rPh sb="3" eb="5">
      <t>シカク</t>
    </rPh>
    <rPh sb="6" eb="8">
      <t>メンキョ</t>
    </rPh>
    <phoneticPr fontId="14"/>
  </si>
  <si>
    <t>講師の指導経験・業務経験年数</t>
    <rPh sb="0" eb="2">
      <t>コウシ</t>
    </rPh>
    <rPh sb="3" eb="5">
      <t>シドウ</t>
    </rPh>
    <rPh sb="5" eb="7">
      <t>ケイケン</t>
    </rPh>
    <rPh sb="8" eb="10">
      <t>ギョウム</t>
    </rPh>
    <rPh sb="10" eb="12">
      <t>ケイケン</t>
    </rPh>
    <rPh sb="12" eb="14">
      <t>ネンスウ</t>
    </rPh>
    <phoneticPr fontId="14"/>
  </si>
  <si>
    <t>質疑応答の体制</t>
    <phoneticPr fontId="14"/>
  </si>
  <si>
    <t>個人情報保護の体制</t>
    <rPh sb="0" eb="2">
      <t>コジン</t>
    </rPh>
    <rPh sb="2" eb="4">
      <t>ジョウホウ</t>
    </rPh>
    <rPh sb="4" eb="6">
      <t>ホゴ</t>
    </rPh>
    <rPh sb="7" eb="9">
      <t>タイセイ</t>
    </rPh>
    <phoneticPr fontId="14"/>
  </si>
  <si>
    <t>苦情相談窓口の周知方法</t>
    <rPh sb="0" eb="2">
      <t>クジョウ</t>
    </rPh>
    <rPh sb="2" eb="4">
      <t>ソウダン</t>
    </rPh>
    <rPh sb="4" eb="6">
      <t>マドグチ</t>
    </rPh>
    <rPh sb="7" eb="9">
      <t>シュウチ</t>
    </rPh>
    <rPh sb="9" eb="11">
      <t>ホウホウ</t>
    </rPh>
    <phoneticPr fontId="14"/>
  </si>
  <si>
    <t>・受講者に対して書面を配付して周知</t>
    <phoneticPr fontId="14"/>
  </si>
  <si>
    <t>・掲示板に常時窓口を掲示</t>
    <rPh sb="1" eb="4">
      <t>ケイジバン</t>
    </rPh>
    <rPh sb="5" eb="7">
      <t>ジョウジ</t>
    </rPh>
    <rPh sb="7" eb="9">
      <t>マドグチ</t>
    </rPh>
    <rPh sb="10" eb="12">
      <t>ケイジ</t>
    </rPh>
    <phoneticPr fontId="14"/>
  </si>
  <si>
    <t>その他</t>
    <rPh sb="2" eb="3">
      <t>タ</t>
    </rPh>
    <phoneticPr fontId="14"/>
  </si>
  <si>
    <t>企業実習を行う場合</t>
    <rPh sb="0" eb="2">
      <t>キギョウ</t>
    </rPh>
    <rPh sb="2" eb="4">
      <t>ジッシュウ</t>
    </rPh>
    <rPh sb="5" eb="6">
      <t>オコナ</t>
    </rPh>
    <rPh sb="7" eb="9">
      <t>バアイ</t>
    </rPh>
    <phoneticPr fontId="14"/>
  </si>
  <si>
    <t>①点検項目に対して該当する内容に○を付すあるいは、（　　）内に記入してください。</t>
    <rPh sb="1" eb="3">
      <t>テンケン</t>
    </rPh>
    <rPh sb="3" eb="5">
      <t>コウモク</t>
    </rPh>
    <rPh sb="6" eb="7">
      <t>タイ</t>
    </rPh>
    <rPh sb="9" eb="11">
      <t>ガイトウ</t>
    </rPh>
    <rPh sb="13" eb="15">
      <t>ナイヨウ</t>
    </rPh>
    <rPh sb="18" eb="19">
      <t>フ</t>
    </rPh>
    <rPh sb="29" eb="30">
      <t>ナイ</t>
    </rPh>
    <rPh sb="31" eb="33">
      <t>キニュウ</t>
    </rPh>
    <phoneticPr fontId="14"/>
  </si>
  <si>
    <t>認定様式第４号</t>
    <phoneticPr fontId="14"/>
  </si>
  <si>
    <t>訓練実施機関・施設の概要</t>
    <rPh sb="0" eb="2">
      <t>クンレン</t>
    </rPh>
    <rPh sb="2" eb="4">
      <t>ジッシ</t>
    </rPh>
    <rPh sb="4" eb="6">
      <t>キカン</t>
    </rPh>
    <rPh sb="7" eb="9">
      <t>シセツ</t>
    </rPh>
    <rPh sb="10" eb="12">
      <t>ガイヨウ</t>
    </rPh>
    <phoneticPr fontId="14"/>
  </si>
  <si>
    <t>【訓練実施機関】</t>
    <rPh sb="1" eb="3">
      <t>クンレン</t>
    </rPh>
    <rPh sb="3" eb="5">
      <t>ジッシ</t>
    </rPh>
    <rPh sb="5" eb="7">
      <t>キカン</t>
    </rPh>
    <phoneticPr fontId="14"/>
  </si>
  <si>
    <t>訓練実施機関番号</t>
    <rPh sb="0" eb="2">
      <t>クンレン</t>
    </rPh>
    <rPh sb="2" eb="4">
      <t>ジッシ</t>
    </rPh>
    <rPh sb="4" eb="6">
      <t>キカン</t>
    </rPh>
    <rPh sb="6" eb="8">
      <t>バンゴウ</t>
    </rPh>
    <phoneticPr fontId="14"/>
  </si>
  <si>
    <t>初回の申請</t>
    <phoneticPr fontId="14"/>
  </si>
  <si>
    <t>訓練実施機関名（カナ）</t>
    <rPh sb="0" eb="2">
      <t>クンレン</t>
    </rPh>
    <rPh sb="2" eb="4">
      <t>ジッシ</t>
    </rPh>
    <rPh sb="4" eb="6">
      <t>キカン</t>
    </rPh>
    <rPh sb="6" eb="7">
      <t>ジンメイ</t>
    </rPh>
    <phoneticPr fontId="14"/>
  </si>
  <si>
    <t>訓練実施機関名</t>
    <rPh sb="0" eb="2">
      <t>クンレン</t>
    </rPh>
    <rPh sb="2" eb="4">
      <t>ジッシ</t>
    </rPh>
    <rPh sb="4" eb="6">
      <t>キカン</t>
    </rPh>
    <rPh sb="6" eb="7">
      <t>ジンメイ</t>
    </rPh>
    <phoneticPr fontId="14"/>
  </si>
  <si>
    <t>雇用保険適用事業所番号</t>
    <rPh sb="0" eb="2">
      <t>コヨウ</t>
    </rPh>
    <rPh sb="2" eb="4">
      <t>ホケン</t>
    </rPh>
    <rPh sb="4" eb="6">
      <t>テキヨウ</t>
    </rPh>
    <rPh sb="6" eb="9">
      <t>ジギョウショ</t>
    </rPh>
    <rPh sb="9" eb="11">
      <t>バンゴウ</t>
    </rPh>
    <phoneticPr fontId="14"/>
  </si>
  <si>
    <t>-</t>
    <phoneticPr fontId="14"/>
  </si>
  <si>
    <t>所在地</t>
    <rPh sb="0" eb="3">
      <t>ショザイチ</t>
    </rPh>
    <phoneticPr fontId="14"/>
  </si>
  <si>
    <t>〒</t>
    <phoneticPr fontId="14"/>
  </si>
  <si>
    <t>最寄駅（　</t>
    <phoneticPr fontId="14"/>
  </si>
  <si>
    <t>）</t>
    <phoneticPr fontId="14"/>
  </si>
  <si>
    <t>ＴＥＬ</t>
    <phoneticPr fontId="14"/>
  </si>
  <si>
    <t>（役職名・氏名）</t>
    <rPh sb="1" eb="4">
      <t>ヤクショクメイ</t>
    </rPh>
    <rPh sb="5" eb="7">
      <t>シメイ</t>
    </rPh>
    <phoneticPr fontId="14"/>
  </si>
  <si>
    <t>設立年月日</t>
  </si>
  <si>
    <t>年</t>
    <rPh sb="0" eb="1">
      <t>ネン</t>
    </rPh>
    <phoneticPr fontId="14"/>
  </si>
  <si>
    <t>月</t>
    <rPh sb="0" eb="1">
      <t>ガツ</t>
    </rPh>
    <phoneticPr fontId="14"/>
  </si>
  <si>
    <t>日</t>
    <rPh sb="0" eb="1">
      <t>ニチ</t>
    </rPh>
    <phoneticPr fontId="14"/>
  </si>
  <si>
    <t>訓練実施機関の属性</t>
    <rPh sb="0" eb="2">
      <t>クンレン</t>
    </rPh>
    <rPh sb="2" eb="4">
      <t>ジッシ</t>
    </rPh>
    <rPh sb="4" eb="6">
      <t>キカン</t>
    </rPh>
    <rPh sb="7" eb="9">
      <t>ゾクセイ</t>
    </rPh>
    <phoneticPr fontId="14"/>
  </si>
  <si>
    <t>株式会社Ａ</t>
    <rPh sb="0" eb="2">
      <t>カブシキ</t>
    </rPh>
    <rPh sb="2" eb="4">
      <t>カイシャ</t>
    </rPh>
    <phoneticPr fontId="14"/>
  </si>
  <si>
    <t>加盟団体名</t>
    <rPh sb="0" eb="2">
      <t>カメイ</t>
    </rPh>
    <rPh sb="2" eb="4">
      <t>ダンタイ</t>
    </rPh>
    <rPh sb="4" eb="5">
      <t>メイ</t>
    </rPh>
    <phoneticPr fontId="14"/>
  </si>
  <si>
    <t>※「訓練実施機関の属性」欄の記載について</t>
    <phoneticPr fontId="14"/>
  </si>
  <si>
    <t>「株式会社」を除いた冒頭の文字がア又はカ行で始まるもの；株式会社Ａ
「株式会社」を除いた冒頭の文字がサ又はタ行で始まるもの；株式会社Ｂ
「株式会社」を除いた冒頭の文字がナ、ハ又はマ行で始まるもの；株式会社Ｃ
「株式会社」を除いた冒頭の文字がヤ、ラ又はワ行で始まるもの；株式会社Ｄ</t>
    <phoneticPr fontId="14"/>
  </si>
  <si>
    <t>どの選択肢に該当するものがない場合は、その他の欄に記入してください。</t>
    <phoneticPr fontId="14"/>
  </si>
  <si>
    <t>【訓練実施施設】</t>
    <rPh sb="1" eb="3">
      <t>クンレン</t>
    </rPh>
    <rPh sb="3" eb="5">
      <t>ジッシ</t>
    </rPh>
    <rPh sb="5" eb="7">
      <t>シセツ</t>
    </rPh>
    <phoneticPr fontId="14"/>
  </si>
  <si>
    <t>訓練実施施設名</t>
    <rPh sb="0" eb="2">
      <t>クンレン</t>
    </rPh>
    <rPh sb="2" eb="4">
      <t>ジッシ</t>
    </rPh>
    <rPh sb="4" eb="6">
      <t>シセツ</t>
    </rPh>
    <rPh sb="6" eb="7">
      <t>メイ</t>
    </rPh>
    <phoneticPr fontId="14"/>
  </si>
  <si>
    <t>訓練実施施設</t>
    <rPh sb="0" eb="2">
      <t>クンレン</t>
    </rPh>
    <rPh sb="2" eb="4">
      <t>ジッシ</t>
    </rPh>
    <rPh sb="4" eb="6">
      <t>シセツ</t>
    </rPh>
    <phoneticPr fontId="14"/>
  </si>
  <si>
    <r>
      <t>代表者</t>
    </r>
    <r>
      <rPr>
        <sz val="11"/>
        <rFont val="ＭＳ Ｐゴシック"/>
        <family val="3"/>
        <charset val="128"/>
      </rPr>
      <t>役職名・氏名</t>
    </r>
    <rPh sb="0" eb="3">
      <t>ダイヒョウシャ</t>
    </rPh>
    <rPh sb="7" eb="9">
      <t>シメイ</t>
    </rPh>
    <phoneticPr fontId="14"/>
  </si>
  <si>
    <r>
      <t>【</t>
    </r>
    <r>
      <rPr>
        <sz val="11"/>
        <rFont val="ＭＳ Ｐゴシック"/>
        <family val="3"/>
        <charset val="128"/>
      </rPr>
      <t>職業訓練の実績】　</t>
    </r>
    <r>
      <rPr>
        <sz val="10"/>
        <rFont val="ＭＳ Ｐゴシック"/>
        <family val="3"/>
        <charset val="128"/>
      </rPr>
      <t>申請する職業訓練を開始しようとする日から遡って３年間において実施した職業訓練の実績を記入してください。</t>
    </r>
    <rPh sb="1" eb="3">
      <t>ショクギョウ</t>
    </rPh>
    <rPh sb="3" eb="5">
      <t>クンレン</t>
    </rPh>
    <rPh sb="6" eb="8">
      <t>ジッセキ</t>
    </rPh>
    <rPh sb="40" eb="42">
      <t>ジッシ</t>
    </rPh>
    <rPh sb="44" eb="46">
      <t>ショクギョウ</t>
    </rPh>
    <rPh sb="46" eb="48">
      <t>クンレン</t>
    </rPh>
    <rPh sb="49" eb="51">
      <t>ジッセキ</t>
    </rPh>
    <rPh sb="52" eb="54">
      <t>キニュウ</t>
    </rPh>
    <phoneticPr fontId="14"/>
  </si>
  <si>
    <t>実施教育訓練コース名等</t>
    <rPh sb="0" eb="2">
      <t>ジッシ</t>
    </rPh>
    <rPh sb="2" eb="4">
      <t>キョウイク</t>
    </rPh>
    <rPh sb="4" eb="6">
      <t>クンレン</t>
    </rPh>
    <rPh sb="9" eb="10">
      <t>メイ</t>
    </rPh>
    <rPh sb="10" eb="11">
      <t>トウ</t>
    </rPh>
    <phoneticPr fontId="14"/>
  </si>
  <si>
    <t>訓練内容等</t>
    <rPh sb="0" eb="2">
      <t>クンレン</t>
    </rPh>
    <rPh sb="2" eb="4">
      <t>ナイヨウ</t>
    </rPh>
    <rPh sb="4" eb="5">
      <t>トウ</t>
    </rPh>
    <phoneticPr fontId="14"/>
  </si>
  <si>
    <t>訓練期間</t>
    <rPh sb="0" eb="2">
      <t>クンレン</t>
    </rPh>
    <rPh sb="2" eb="4">
      <t>キカン</t>
    </rPh>
    <phoneticPr fontId="14"/>
  </si>
  <si>
    <t>総訓練時間</t>
    <rPh sb="0" eb="1">
      <t>ソウ</t>
    </rPh>
    <rPh sb="1" eb="3">
      <t>クンレン</t>
    </rPh>
    <rPh sb="3" eb="5">
      <t>ジカン</t>
    </rPh>
    <phoneticPr fontId="14"/>
  </si>
  <si>
    <t>実施人数</t>
    <rPh sb="0" eb="2">
      <t>ジッシ</t>
    </rPh>
    <rPh sb="2" eb="4">
      <t>ニンズウ</t>
    </rPh>
    <phoneticPr fontId="14"/>
  </si>
  <si>
    <t>修了人数</t>
    <rPh sb="0" eb="2">
      <t>シュウリョウ</t>
    </rPh>
    <rPh sb="2" eb="4">
      <t>ニンズウ</t>
    </rPh>
    <phoneticPr fontId="14"/>
  </si>
  <si>
    <t>開始日</t>
    <rPh sb="0" eb="3">
      <t>カイシビ</t>
    </rPh>
    <phoneticPr fontId="14"/>
  </si>
  <si>
    <t>終了日</t>
    <rPh sb="0" eb="3">
      <t>シュウリョウビ</t>
    </rPh>
    <phoneticPr fontId="14"/>
  </si>
  <si>
    <t>※　申請する職業訓練と同程度の訓練期間及び訓練時間の職業訓練の実績を記入してください。</t>
    <rPh sb="2" eb="4">
      <t>シンセイ</t>
    </rPh>
    <rPh sb="6" eb="8">
      <t>ショクギョウ</t>
    </rPh>
    <rPh sb="8" eb="10">
      <t>クンレン</t>
    </rPh>
    <rPh sb="11" eb="14">
      <t>ドウテイド</t>
    </rPh>
    <rPh sb="15" eb="17">
      <t>クンレン</t>
    </rPh>
    <rPh sb="17" eb="19">
      <t>キカン</t>
    </rPh>
    <rPh sb="19" eb="20">
      <t>オヨ</t>
    </rPh>
    <rPh sb="21" eb="23">
      <t>クンレン</t>
    </rPh>
    <rPh sb="23" eb="25">
      <t>ジカン</t>
    </rPh>
    <rPh sb="26" eb="28">
      <t>ショクギョウ</t>
    </rPh>
    <rPh sb="28" eb="30">
      <t>クンレン</t>
    </rPh>
    <rPh sb="31" eb="33">
      <t>ジッセキ</t>
    </rPh>
    <rPh sb="34" eb="36">
      <t>キニュウ</t>
    </rPh>
    <phoneticPr fontId="14"/>
  </si>
  <si>
    <t>※　記載する職業訓練の実績に企業実習が設定されている場合、「総訓練時間」欄には企業実習を除く時間数を記載してください。</t>
    <rPh sb="2" eb="4">
      <t>キサイ</t>
    </rPh>
    <rPh sb="6" eb="8">
      <t>ショクギョウ</t>
    </rPh>
    <rPh sb="8" eb="10">
      <t>クンレン</t>
    </rPh>
    <rPh sb="11" eb="13">
      <t>ジッセキ</t>
    </rPh>
    <rPh sb="14" eb="16">
      <t>キギョウ</t>
    </rPh>
    <rPh sb="16" eb="18">
      <t>ジッシュウ</t>
    </rPh>
    <rPh sb="19" eb="21">
      <t>セッテイ</t>
    </rPh>
    <rPh sb="26" eb="28">
      <t>バアイ</t>
    </rPh>
    <rPh sb="30" eb="31">
      <t>ソウ</t>
    </rPh>
    <rPh sb="31" eb="33">
      <t>クンレン</t>
    </rPh>
    <rPh sb="33" eb="35">
      <t>ジカン</t>
    </rPh>
    <rPh sb="36" eb="37">
      <t>ラン</t>
    </rPh>
    <rPh sb="39" eb="41">
      <t>キギョウ</t>
    </rPh>
    <rPh sb="41" eb="43">
      <t>ジッシュウ</t>
    </rPh>
    <rPh sb="44" eb="45">
      <t>ノゾ</t>
    </rPh>
    <rPh sb="46" eb="49">
      <t>ジカンスウ</t>
    </rPh>
    <rPh sb="50" eb="52">
      <t>キサイ</t>
    </rPh>
    <phoneticPr fontId="14"/>
  </si>
  <si>
    <t>※教育訓練を主な業務としていない事業主団体、事業主等の方は事業内容等を記入してください。</t>
    <rPh sb="1" eb="3">
      <t>キョウイク</t>
    </rPh>
    <rPh sb="3" eb="5">
      <t>クンレン</t>
    </rPh>
    <rPh sb="6" eb="7">
      <t>オモ</t>
    </rPh>
    <rPh sb="8" eb="10">
      <t>ギョウム</t>
    </rPh>
    <rPh sb="16" eb="19">
      <t>ジギョウヌシ</t>
    </rPh>
    <rPh sb="19" eb="21">
      <t>ダンタイ</t>
    </rPh>
    <rPh sb="22" eb="25">
      <t>ジギョウヌシ</t>
    </rPh>
    <rPh sb="25" eb="26">
      <t>トウ</t>
    </rPh>
    <rPh sb="27" eb="28">
      <t>カタ</t>
    </rPh>
    <rPh sb="29" eb="31">
      <t>ジギョウ</t>
    </rPh>
    <rPh sb="31" eb="34">
      <t>ナイヨウトウ</t>
    </rPh>
    <rPh sb="35" eb="37">
      <t>キニュウ</t>
    </rPh>
    <phoneticPr fontId="14"/>
  </si>
  <si>
    <r>
      <t>事業</t>
    </r>
    <r>
      <rPr>
        <sz val="11"/>
        <rFont val="ＭＳ Ｐゴシック"/>
        <family val="3"/>
        <charset val="128"/>
      </rPr>
      <t>内容</t>
    </r>
    <rPh sb="0" eb="2">
      <t>ジギョウ</t>
    </rPh>
    <rPh sb="2" eb="4">
      <t>ナイヨウ</t>
    </rPh>
    <phoneticPr fontId="14"/>
  </si>
  <si>
    <t>業種名</t>
    <rPh sb="0" eb="2">
      <t>ギョウシュ</t>
    </rPh>
    <rPh sb="2" eb="3">
      <t>メイ</t>
    </rPh>
    <phoneticPr fontId="14"/>
  </si>
  <si>
    <t>【訓練実施運営体制】</t>
    <rPh sb="1" eb="3">
      <t>クンレン</t>
    </rPh>
    <rPh sb="3" eb="5">
      <t>ジッシ</t>
    </rPh>
    <rPh sb="5" eb="7">
      <t>ウンエイ</t>
    </rPh>
    <rPh sb="7" eb="9">
      <t>タイセイ</t>
    </rPh>
    <phoneticPr fontId="14"/>
  </si>
  <si>
    <t>事務室所在地</t>
    <rPh sb="0" eb="3">
      <t>ジムシツ</t>
    </rPh>
    <rPh sb="3" eb="6">
      <t>ショザイチ</t>
    </rPh>
    <phoneticPr fontId="14"/>
  </si>
  <si>
    <t>訓練実施施設との距離　徒歩</t>
    <rPh sb="0" eb="2">
      <t>クンレン</t>
    </rPh>
    <rPh sb="2" eb="4">
      <t>ジッシ</t>
    </rPh>
    <rPh sb="4" eb="6">
      <t>シセツ</t>
    </rPh>
    <rPh sb="8" eb="10">
      <t>キョリ</t>
    </rPh>
    <rPh sb="11" eb="13">
      <t>トホ</t>
    </rPh>
    <phoneticPr fontId="14"/>
  </si>
  <si>
    <t>分</t>
    <rPh sb="0" eb="1">
      <t>フン</t>
    </rPh>
    <phoneticPr fontId="14"/>
  </si>
  <si>
    <t>責任者</t>
    <rPh sb="0" eb="3">
      <t>セキニンシャ</t>
    </rPh>
    <phoneticPr fontId="14"/>
  </si>
  <si>
    <t>氏名(役職）</t>
    <rPh sb="0" eb="2">
      <t>シメイ</t>
    </rPh>
    <rPh sb="3" eb="5">
      <t>ヤクショク</t>
    </rPh>
    <phoneticPr fontId="14"/>
  </si>
  <si>
    <t>ＴＥＬ</t>
    <phoneticPr fontId="14"/>
  </si>
  <si>
    <t>ＦＡＸ</t>
    <phoneticPr fontId="14"/>
  </si>
  <si>
    <t>Ｅメールアドレス</t>
    <phoneticPr fontId="14"/>
  </si>
  <si>
    <t>勤務形態</t>
    <rPh sb="0" eb="2">
      <t>キンム</t>
    </rPh>
    <rPh sb="2" eb="4">
      <t>ケイタイ</t>
    </rPh>
    <phoneticPr fontId="14"/>
  </si>
  <si>
    <t>専任</t>
    <phoneticPr fontId="14"/>
  </si>
  <si>
    <t>雇用形態</t>
    <rPh sb="0" eb="2">
      <t>コヨウ</t>
    </rPh>
    <rPh sb="2" eb="4">
      <t>ケイタイ</t>
    </rPh>
    <phoneticPr fontId="14"/>
  </si>
  <si>
    <t>直接雇用</t>
    <rPh sb="0" eb="2">
      <t>チョクセツ</t>
    </rPh>
    <rPh sb="2" eb="4">
      <t>コヨウ</t>
    </rPh>
    <phoneticPr fontId="14"/>
  </si>
  <si>
    <t>事務担当者
（訓練受講者からの手続に関する問合せ等に常時対応する窓口）</t>
    <rPh sb="0" eb="2">
      <t>ジム</t>
    </rPh>
    <rPh sb="2" eb="5">
      <t>タントウシャ</t>
    </rPh>
    <phoneticPr fontId="14"/>
  </si>
  <si>
    <t>苦情を処理する者</t>
    <rPh sb="0" eb="2">
      <t>クジョウ</t>
    </rPh>
    <rPh sb="3" eb="5">
      <t>ショリ</t>
    </rPh>
    <rPh sb="7" eb="8">
      <t>シャ</t>
    </rPh>
    <phoneticPr fontId="14"/>
  </si>
  <si>
    <t>講師と兼務しない</t>
    <phoneticPr fontId="14"/>
  </si>
  <si>
    <t>※　ＴＥＬは固定電話の電話番号を記入してください。ただし、固定電話がない場合は携帯電話で差し支えありません。</t>
    <rPh sb="6" eb="8">
      <t>コテイ</t>
    </rPh>
    <rPh sb="8" eb="10">
      <t>デンワ</t>
    </rPh>
    <rPh sb="11" eb="13">
      <t>デンワ</t>
    </rPh>
    <rPh sb="13" eb="15">
      <t>バンゴウ</t>
    </rPh>
    <rPh sb="16" eb="18">
      <t>キニュウ</t>
    </rPh>
    <rPh sb="29" eb="31">
      <t>コテイ</t>
    </rPh>
    <rPh sb="31" eb="33">
      <t>デンワ</t>
    </rPh>
    <rPh sb="36" eb="38">
      <t>バアイ</t>
    </rPh>
    <rPh sb="39" eb="41">
      <t>ケイタイ</t>
    </rPh>
    <rPh sb="41" eb="43">
      <t>デンワ</t>
    </rPh>
    <rPh sb="44" eb="45">
      <t>サ</t>
    </rPh>
    <rPh sb="46" eb="47">
      <t>ツカ</t>
    </rPh>
    <phoneticPr fontId="14"/>
  </si>
  <si>
    <t>※　「Ｅメールアドレス」欄に記載いただいたアドレスに報告書等の様式の電子データを送信する場合がありますので、携帯電話やフリーメールのアドレスは記入しないでください。</t>
    <rPh sb="12" eb="13">
      <t>ラン</t>
    </rPh>
    <rPh sb="14" eb="16">
      <t>キサイ</t>
    </rPh>
    <rPh sb="26" eb="30">
      <t>ホウコクショトウ</t>
    </rPh>
    <rPh sb="31" eb="33">
      <t>ヨウシキ</t>
    </rPh>
    <rPh sb="34" eb="36">
      <t>デンシ</t>
    </rPh>
    <rPh sb="40" eb="42">
      <t>ソウシン</t>
    </rPh>
    <rPh sb="44" eb="46">
      <t>バアイ</t>
    </rPh>
    <rPh sb="54" eb="56">
      <t>ケイタイ</t>
    </rPh>
    <rPh sb="56" eb="58">
      <t>デンワ</t>
    </rPh>
    <rPh sb="71" eb="73">
      <t>キニュウ</t>
    </rPh>
    <phoneticPr fontId="14"/>
  </si>
  <si>
    <t>訓練実施機関名：</t>
    <rPh sb="0" eb="2">
      <t>クンレン</t>
    </rPh>
    <rPh sb="2" eb="4">
      <t>ジッシ</t>
    </rPh>
    <rPh sb="4" eb="6">
      <t>キカン</t>
    </rPh>
    <rPh sb="6" eb="7">
      <t>メイ</t>
    </rPh>
    <phoneticPr fontId="14"/>
  </si>
  <si>
    <t>訓練科名</t>
    <rPh sb="0" eb="2">
      <t>クンレン</t>
    </rPh>
    <rPh sb="2" eb="4">
      <t>カメイ</t>
    </rPh>
    <phoneticPr fontId="14"/>
  </si>
  <si>
    <t>募集期間（予定）</t>
    <rPh sb="0" eb="2">
      <t>ボシュウ</t>
    </rPh>
    <rPh sb="2" eb="4">
      <t>キカン</t>
    </rPh>
    <rPh sb="5" eb="7">
      <t>ヨテイ</t>
    </rPh>
    <phoneticPr fontId="14"/>
  </si>
  <si>
    <t>選考日（予定）</t>
    <rPh sb="0" eb="2">
      <t>センコウ</t>
    </rPh>
    <rPh sb="2" eb="3">
      <t>ヒ</t>
    </rPh>
    <rPh sb="4" eb="6">
      <t>ヨテイ</t>
    </rPh>
    <phoneticPr fontId="14"/>
  </si>
  <si>
    <t>選考方法</t>
    <rPh sb="0" eb="2">
      <t>センコウ</t>
    </rPh>
    <rPh sb="2" eb="4">
      <t>ホウホウ</t>
    </rPh>
    <phoneticPr fontId="14"/>
  </si>
  <si>
    <t>選考結果通知日</t>
    <rPh sb="0" eb="2">
      <t>センコウ</t>
    </rPh>
    <rPh sb="2" eb="4">
      <t>ケッカ</t>
    </rPh>
    <rPh sb="4" eb="6">
      <t>ツウチ</t>
    </rPh>
    <rPh sb="6" eb="7">
      <t>ビ</t>
    </rPh>
    <phoneticPr fontId="14"/>
  </si>
  <si>
    <t>訓練時間</t>
    <rPh sb="0" eb="2">
      <t>クンレン</t>
    </rPh>
    <rPh sb="2" eb="4">
      <t>ジカン</t>
    </rPh>
    <phoneticPr fontId="14"/>
  </si>
  <si>
    <t>時</t>
    <rPh sb="0" eb="1">
      <t>ジ</t>
    </rPh>
    <phoneticPr fontId="14"/>
  </si>
  <si>
    <t>訓練目標
（仕上がり像）</t>
    <rPh sb="0" eb="2">
      <t>クンレン</t>
    </rPh>
    <rPh sb="2" eb="4">
      <t>モクヒョウ</t>
    </rPh>
    <rPh sb="6" eb="8">
      <t>シア</t>
    </rPh>
    <rPh sb="10" eb="11">
      <t>ゾウ</t>
    </rPh>
    <phoneticPr fontId="14"/>
  </si>
  <si>
    <t>訓練修了後に取得
できる資格</t>
    <rPh sb="0" eb="2">
      <t>クンレン</t>
    </rPh>
    <rPh sb="2" eb="5">
      <t>シュウリョウゴ</t>
    </rPh>
    <rPh sb="6" eb="8">
      <t>シュトク</t>
    </rPh>
    <rPh sb="12" eb="14">
      <t>シカク</t>
    </rPh>
    <phoneticPr fontId="14"/>
  </si>
  <si>
    <t>任意受験</t>
    <rPh sb="0" eb="2">
      <t>ニンイ</t>
    </rPh>
    <rPh sb="2" eb="4">
      <t>ジュケン</t>
    </rPh>
    <phoneticPr fontId="14"/>
  </si>
  <si>
    <t>科目</t>
    <rPh sb="0" eb="2">
      <t>カモク</t>
    </rPh>
    <phoneticPr fontId="14"/>
  </si>
  <si>
    <t>科目の内容</t>
    <rPh sb="0" eb="2">
      <t>カモク</t>
    </rPh>
    <rPh sb="3" eb="5">
      <t>ナイヨウ</t>
    </rPh>
    <phoneticPr fontId="14"/>
  </si>
  <si>
    <t>実   技</t>
    <rPh sb="0" eb="1">
      <t>ジツ</t>
    </rPh>
    <rPh sb="4" eb="5">
      <t>ワザ</t>
    </rPh>
    <phoneticPr fontId="14"/>
  </si>
  <si>
    <t>企業実習</t>
    <rPh sb="0" eb="2">
      <t>キギョウ</t>
    </rPh>
    <rPh sb="2" eb="4">
      <t>ジッシュウ</t>
    </rPh>
    <phoneticPr fontId="14"/>
  </si>
  <si>
    <t>合計</t>
    <rPh sb="0" eb="2">
      <t>ゴウケイ</t>
    </rPh>
    <phoneticPr fontId="14"/>
  </si>
  <si>
    <t>　　　「その他」の場合は、「訓練対象者の条件」欄に内容を記入してください。特にない場合はチェックは不要です。</t>
    <rPh sb="6" eb="7">
      <t>タ</t>
    </rPh>
    <rPh sb="9" eb="11">
      <t>バアイ</t>
    </rPh>
    <rPh sb="14" eb="16">
      <t>クンレン</t>
    </rPh>
    <rPh sb="16" eb="19">
      <t>タイショウシャ</t>
    </rPh>
    <rPh sb="20" eb="22">
      <t>ジョウケン</t>
    </rPh>
    <rPh sb="23" eb="24">
      <t>ラン</t>
    </rPh>
    <rPh sb="25" eb="27">
      <t>ナイヨウ</t>
    </rPh>
    <rPh sb="28" eb="30">
      <t>キニュウ</t>
    </rPh>
    <rPh sb="37" eb="38">
      <t>トク</t>
    </rPh>
    <rPh sb="41" eb="43">
      <t>バアイ</t>
    </rPh>
    <rPh sb="49" eb="51">
      <t>フヨウ</t>
    </rPh>
    <phoneticPr fontId="14"/>
  </si>
  <si>
    <t>講師</t>
    <rPh sb="0" eb="2">
      <t>コウシ</t>
    </rPh>
    <phoneticPr fontId="14"/>
  </si>
  <si>
    <t>備考</t>
    <rPh sb="0" eb="2">
      <t>ビコウ</t>
    </rPh>
    <phoneticPr fontId="14"/>
  </si>
  <si>
    <t>実施期間</t>
    <rPh sb="0" eb="2">
      <t>ジッシ</t>
    </rPh>
    <rPh sb="2" eb="4">
      <t>キカン</t>
    </rPh>
    <phoneticPr fontId="14"/>
  </si>
  <si>
    <t>備　考</t>
    <rPh sb="0" eb="1">
      <t>ソナエ</t>
    </rPh>
    <rPh sb="2" eb="3">
      <t>コウ</t>
    </rPh>
    <phoneticPr fontId="14"/>
  </si>
  <si>
    <t>～</t>
    <phoneticPr fontId="14"/>
  </si>
  <si>
    <t>１回目</t>
    <rPh sb="1" eb="2">
      <t>カイ</t>
    </rPh>
    <rPh sb="2" eb="3">
      <t>メ</t>
    </rPh>
    <phoneticPr fontId="14"/>
  </si>
  <si>
    <t>２回目</t>
    <rPh sb="1" eb="2">
      <t>カイ</t>
    </rPh>
    <rPh sb="2" eb="3">
      <t>メ</t>
    </rPh>
    <phoneticPr fontId="14"/>
  </si>
  <si>
    <t>３回目</t>
    <rPh sb="1" eb="2">
      <t>カイ</t>
    </rPh>
    <rPh sb="2" eb="3">
      <t>メ</t>
    </rPh>
    <phoneticPr fontId="14"/>
  </si>
  <si>
    <t>４回目</t>
    <rPh sb="1" eb="2">
      <t>カイ</t>
    </rPh>
    <rPh sb="2" eb="3">
      <t>メ</t>
    </rPh>
    <phoneticPr fontId="14"/>
  </si>
  <si>
    <t>５回目</t>
    <rPh sb="1" eb="2">
      <t>カイ</t>
    </rPh>
    <rPh sb="2" eb="3">
      <t>メ</t>
    </rPh>
    <phoneticPr fontId="14"/>
  </si>
  <si>
    <t>１か月目</t>
    <rPh sb="2" eb="3">
      <t>ゲツ</t>
    </rPh>
    <rPh sb="3" eb="4">
      <t>メ</t>
    </rPh>
    <phoneticPr fontId="14"/>
  </si>
  <si>
    <t>２か月目</t>
    <rPh sb="2" eb="3">
      <t>ゲツ</t>
    </rPh>
    <rPh sb="3" eb="4">
      <t>メ</t>
    </rPh>
    <phoneticPr fontId="14"/>
  </si>
  <si>
    <t>３か月目</t>
    <rPh sb="2" eb="3">
      <t>ゲツ</t>
    </rPh>
    <rPh sb="3" eb="4">
      <t>メ</t>
    </rPh>
    <phoneticPr fontId="14"/>
  </si>
  <si>
    <t>４か月目</t>
    <rPh sb="2" eb="3">
      <t>ゲツ</t>
    </rPh>
    <rPh sb="3" eb="4">
      <t>メ</t>
    </rPh>
    <phoneticPr fontId="14"/>
  </si>
  <si>
    <t>５か月目</t>
    <rPh sb="2" eb="3">
      <t>ゲツ</t>
    </rPh>
    <rPh sb="3" eb="4">
      <t>メ</t>
    </rPh>
    <phoneticPr fontId="14"/>
  </si>
  <si>
    <t>６か月目</t>
    <rPh sb="2" eb="3">
      <t>ゲツ</t>
    </rPh>
    <rPh sb="3" eb="4">
      <t>メ</t>
    </rPh>
    <phoneticPr fontId="14"/>
  </si>
  <si>
    <t>月</t>
  </si>
  <si>
    <t>訓練科名：</t>
    <rPh sb="0" eb="3">
      <t>クンレンカ</t>
    </rPh>
    <rPh sb="3" eb="4">
      <t>メイ</t>
    </rPh>
    <phoneticPr fontId="14"/>
  </si>
  <si>
    <t>氏名</t>
    <rPh sb="0" eb="2">
      <t>シメイ</t>
    </rPh>
    <phoneticPr fontId="14"/>
  </si>
  <si>
    <t>担当科目</t>
    <rPh sb="0" eb="2">
      <t>タントウ</t>
    </rPh>
    <rPh sb="2" eb="4">
      <t>カモク</t>
    </rPh>
    <phoneticPr fontId="14"/>
  </si>
  <si>
    <t>類型</t>
    <rPh sb="0" eb="2">
      <t>ルイケイ</t>
    </rPh>
    <phoneticPr fontId="14"/>
  </si>
  <si>
    <t>講 師 の 経 歴 等 確 認 書</t>
    <rPh sb="0" eb="1">
      <t>コウ</t>
    </rPh>
    <rPh sb="2" eb="3">
      <t>シ</t>
    </rPh>
    <rPh sb="6" eb="7">
      <t>キョウ</t>
    </rPh>
    <rPh sb="8" eb="9">
      <t>レキ</t>
    </rPh>
    <rPh sb="10" eb="11">
      <t>トウ</t>
    </rPh>
    <rPh sb="12" eb="13">
      <t>アキラ</t>
    </rPh>
    <rPh sb="14" eb="15">
      <t>シノブ</t>
    </rPh>
    <rPh sb="16" eb="17">
      <t>ショ</t>
    </rPh>
    <phoneticPr fontId="14"/>
  </si>
  <si>
    <t>フ　リ　ガ　ナ</t>
    <phoneticPr fontId="14"/>
  </si>
  <si>
    <t xml:space="preserve"> 氏          名</t>
    <rPh sb="1" eb="13">
      <t>シメイ</t>
    </rPh>
    <phoneticPr fontId="14"/>
  </si>
  <si>
    <t>年　齢</t>
    <rPh sb="0" eb="1">
      <t>トシ</t>
    </rPh>
    <rPh sb="2" eb="3">
      <t>トシ</t>
    </rPh>
    <phoneticPr fontId="14"/>
  </si>
  <si>
    <t>歳</t>
    <rPh sb="0" eb="1">
      <t>サイ</t>
    </rPh>
    <phoneticPr fontId="14"/>
  </si>
  <si>
    <t>　２　担当する科目の訓練内容に関する実務経験・指導（等）業務の経験</t>
    <rPh sb="3" eb="5">
      <t>タントウ</t>
    </rPh>
    <rPh sb="7" eb="9">
      <t>カモク</t>
    </rPh>
    <rPh sb="10" eb="12">
      <t>クンレン</t>
    </rPh>
    <rPh sb="12" eb="14">
      <t>ナイヨウ</t>
    </rPh>
    <rPh sb="15" eb="16">
      <t>カン</t>
    </rPh>
    <rPh sb="18" eb="20">
      <t>ジツム</t>
    </rPh>
    <rPh sb="20" eb="22">
      <t>ケイケン</t>
    </rPh>
    <rPh sb="23" eb="25">
      <t>シドウ</t>
    </rPh>
    <rPh sb="26" eb="27">
      <t>トウ</t>
    </rPh>
    <rPh sb="28" eb="30">
      <t>ギョウム</t>
    </rPh>
    <rPh sb="31" eb="33">
      <t>ケイケン</t>
    </rPh>
    <phoneticPr fontId="14"/>
  </si>
  <si>
    <t>実務経験・指導（等）
業務の経験の内容</t>
    <rPh sb="0" eb="2">
      <t>ジツム</t>
    </rPh>
    <rPh sb="2" eb="4">
      <t>ケイケン</t>
    </rPh>
    <rPh sb="5" eb="7">
      <t>シドウ</t>
    </rPh>
    <rPh sb="8" eb="9">
      <t>ナド</t>
    </rPh>
    <rPh sb="11" eb="13">
      <t>ギョウム</t>
    </rPh>
    <rPh sb="14" eb="16">
      <t>ケイケン</t>
    </rPh>
    <rPh sb="17" eb="19">
      <t>ナイヨウ</t>
    </rPh>
    <phoneticPr fontId="14"/>
  </si>
  <si>
    <t>期　　　間</t>
    <rPh sb="0" eb="1">
      <t>キ</t>
    </rPh>
    <rPh sb="4" eb="5">
      <t>アイダ</t>
    </rPh>
    <phoneticPr fontId="14"/>
  </si>
  <si>
    <t>実務経験</t>
    <rPh sb="0" eb="2">
      <t>ジツム</t>
    </rPh>
    <rPh sb="2" eb="4">
      <t>ケイケン</t>
    </rPh>
    <phoneticPr fontId="14"/>
  </si>
  <si>
    <t>指導（等）業務の経験</t>
    <rPh sb="0" eb="2">
      <t>シドウ</t>
    </rPh>
    <rPh sb="3" eb="4">
      <t>トウ</t>
    </rPh>
    <rPh sb="5" eb="7">
      <t>ギョウム</t>
    </rPh>
    <rPh sb="8" eb="10">
      <t>ケイケン</t>
    </rPh>
    <phoneticPr fontId="14"/>
  </si>
  <si>
    <t>月</t>
    <rPh sb="0" eb="1">
      <t>ツキ</t>
    </rPh>
    <phoneticPr fontId="14"/>
  </si>
  <si>
    <t>認定様式第８号</t>
    <phoneticPr fontId="14"/>
  </si>
  <si>
    <t>訓練科名：</t>
    <phoneticPr fontId="14"/>
  </si>
  <si>
    <t>１．受講者が購入する教科書代</t>
    <rPh sb="2" eb="5">
      <t>ジュコウシャ</t>
    </rPh>
    <rPh sb="6" eb="8">
      <t>コウニュウ</t>
    </rPh>
    <rPh sb="10" eb="13">
      <t>キョウカショ</t>
    </rPh>
    <rPh sb="13" eb="14">
      <t>ダイ</t>
    </rPh>
    <phoneticPr fontId="14"/>
  </si>
  <si>
    <t>教科書等</t>
    <rPh sb="0" eb="3">
      <t>キョウカショ</t>
    </rPh>
    <rPh sb="3" eb="4">
      <t>トウ</t>
    </rPh>
    <phoneticPr fontId="14"/>
  </si>
  <si>
    <t>出版社名等</t>
    <rPh sb="0" eb="3">
      <t>シュッパンシャ</t>
    </rPh>
    <rPh sb="3" eb="4">
      <t>メイ</t>
    </rPh>
    <rPh sb="4" eb="5">
      <t>トウ</t>
    </rPh>
    <phoneticPr fontId="14"/>
  </si>
  <si>
    <t>価格</t>
    <rPh sb="0" eb="2">
      <t>カカク</t>
    </rPh>
    <phoneticPr fontId="14"/>
  </si>
  <si>
    <t>使用科目</t>
    <rPh sb="0" eb="2">
      <t>シヨウ</t>
    </rPh>
    <rPh sb="2" eb="4">
      <t>カモク</t>
    </rPh>
    <phoneticPr fontId="14"/>
  </si>
  <si>
    <t>　　</t>
    <phoneticPr fontId="14"/>
  </si>
  <si>
    <t>合　　　計</t>
    <rPh sb="0" eb="5">
      <t>ゴウケイ</t>
    </rPh>
    <phoneticPr fontId="14"/>
  </si>
  <si>
    <t>２．受講者が負担するその他費用</t>
    <rPh sb="2" eb="5">
      <t>ジュコウシャ</t>
    </rPh>
    <rPh sb="6" eb="8">
      <t>フタン</t>
    </rPh>
    <rPh sb="12" eb="13">
      <t>タ</t>
    </rPh>
    <rPh sb="13" eb="15">
      <t>ヒヨウ</t>
    </rPh>
    <phoneticPr fontId="14"/>
  </si>
  <si>
    <t>内容</t>
    <rPh sb="0" eb="2">
      <t>ナイヨウ</t>
    </rPh>
    <phoneticPr fontId="14"/>
  </si>
  <si>
    <t>金額</t>
    <rPh sb="0" eb="2">
      <t>キンガク</t>
    </rPh>
    <phoneticPr fontId="14"/>
  </si>
  <si>
    <t>【受講者に配付するもの】</t>
    <rPh sb="1" eb="4">
      <t>ジュコウシャ</t>
    </rPh>
    <rPh sb="5" eb="7">
      <t>ハイフ</t>
    </rPh>
    <phoneticPr fontId="14"/>
  </si>
  <si>
    <t>出版社名（オリジナル）等</t>
    <rPh sb="0" eb="2">
      <t>シュッパン</t>
    </rPh>
    <rPh sb="2" eb="4">
      <t>シャメイ</t>
    </rPh>
    <rPh sb="11" eb="12">
      <t>トウ</t>
    </rPh>
    <phoneticPr fontId="14"/>
  </si>
  <si>
    <t>各種就職支援等の実施</t>
    <rPh sb="0" eb="2">
      <t>カクシュ</t>
    </rPh>
    <rPh sb="2" eb="4">
      <t>シュウショク</t>
    </rPh>
    <rPh sb="4" eb="6">
      <t>シエン</t>
    </rPh>
    <rPh sb="6" eb="7">
      <t>トウ</t>
    </rPh>
    <rPh sb="8" eb="10">
      <t>ジッシ</t>
    </rPh>
    <phoneticPr fontId="14"/>
  </si>
  <si>
    <t>１　実施機関による就職支援等の実施（実施できる場合は、□の該当箇所にチェックをしてください。）</t>
    <rPh sb="2" eb="4">
      <t>ジッシ</t>
    </rPh>
    <rPh sb="4" eb="6">
      <t>キカン</t>
    </rPh>
    <rPh sb="9" eb="11">
      <t>シュウショク</t>
    </rPh>
    <rPh sb="11" eb="13">
      <t>シエン</t>
    </rPh>
    <rPh sb="13" eb="14">
      <t>トウ</t>
    </rPh>
    <rPh sb="15" eb="17">
      <t>ジッシ</t>
    </rPh>
    <rPh sb="18" eb="20">
      <t>ジッシ</t>
    </rPh>
    <rPh sb="23" eb="25">
      <t>バアイ</t>
    </rPh>
    <rPh sb="29" eb="31">
      <t>ガイトウ</t>
    </rPh>
    <rPh sb="31" eb="33">
      <t>カショ</t>
    </rPh>
    <phoneticPr fontId="14"/>
  </si>
  <si>
    <t>必須項目</t>
    <rPh sb="0" eb="2">
      <t>ヒッス</t>
    </rPh>
    <rPh sb="2" eb="4">
      <t>コウモク</t>
    </rPh>
    <phoneticPr fontId="14"/>
  </si>
  <si>
    <t>①職業相談の実施</t>
    <rPh sb="1" eb="3">
      <t>ショクギョウ</t>
    </rPh>
    <phoneticPr fontId="14"/>
  </si>
  <si>
    <t>⑤求人者に面接するに当たっての指導</t>
    <rPh sb="1" eb="3">
      <t>キュウジン</t>
    </rPh>
    <rPh sb="3" eb="4">
      <t>シャ</t>
    </rPh>
    <rPh sb="10" eb="11">
      <t>ア</t>
    </rPh>
    <phoneticPr fontId="14"/>
  </si>
  <si>
    <t>⑥ジョブ・カードの作成支援</t>
    <rPh sb="11" eb="13">
      <t>シエン</t>
    </rPh>
    <phoneticPr fontId="14"/>
  </si>
  <si>
    <t>必須項目以外</t>
    <rPh sb="0" eb="2">
      <t>ヒッス</t>
    </rPh>
    <rPh sb="2" eb="4">
      <t>コウモク</t>
    </rPh>
    <rPh sb="4" eb="6">
      <t>イガイ</t>
    </rPh>
    <phoneticPr fontId="14"/>
  </si>
  <si>
    <t>２　１以外に実施を予定している支援項目を具体的に記入してください。</t>
    <rPh sb="3" eb="5">
      <t>イガイ</t>
    </rPh>
    <rPh sb="6" eb="8">
      <t>ジッシ</t>
    </rPh>
    <rPh sb="9" eb="11">
      <t>ヨテイ</t>
    </rPh>
    <rPh sb="15" eb="17">
      <t>シエン</t>
    </rPh>
    <rPh sb="17" eb="19">
      <t>コウモク</t>
    </rPh>
    <rPh sb="20" eb="23">
      <t>グタイテキ</t>
    </rPh>
    <rPh sb="24" eb="26">
      <t>キニュウ</t>
    </rPh>
    <phoneticPr fontId="14"/>
  </si>
  <si>
    <t>許可等取得の有無</t>
    <rPh sb="0" eb="2">
      <t>キョカ</t>
    </rPh>
    <rPh sb="2" eb="3">
      <t>ナド</t>
    </rPh>
    <rPh sb="3" eb="5">
      <t>シュトク</t>
    </rPh>
    <rPh sb="6" eb="8">
      <t>ウム</t>
    </rPh>
    <phoneticPr fontId="14"/>
  </si>
  <si>
    <t>有</t>
    <rPh sb="0" eb="1">
      <t>ア</t>
    </rPh>
    <phoneticPr fontId="14"/>
  </si>
  <si>
    <t>許可等取得年月日</t>
    <rPh sb="0" eb="2">
      <t>キョカ</t>
    </rPh>
    <rPh sb="2" eb="3">
      <t>ナド</t>
    </rPh>
    <rPh sb="3" eb="5">
      <t>シュトク</t>
    </rPh>
    <rPh sb="5" eb="8">
      <t>ネンガッピ</t>
    </rPh>
    <phoneticPr fontId="14"/>
  </si>
  <si>
    <t>許可等取得予定の有無</t>
    <rPh sb="0" eb="2">
      <t>キョカ</t>
    </rPh>
    <rPh sb="2" eb="3">
      <t>ナド</t>
    </rPh>
    <rPh sb="3" eb="5">
      <t>シュトク</t>
    </rPh>
    <rPh sb="5" eb="7">
      <t>ヨテイ</t>
    </rPh>
    <rPh sb="8" eb="10">
      <t>ウム</t>
    </rPh>
    <phoneticPr fontId="14"/>
  </si>
  <si>
    <t>許可等取得予定年月日</t>
    <rPh sb="0" eb="2">
      <t>キョカ</t>
    </rPh>
    <rPh sb="2" eb="3">
      <t>ナド</t>
    </rPh>
    <rPh sb="3" eb="5">
      <t>シュトク</t>
    </rPh>
    <rPh sb="5" eb="7">
      <t>ヨテイ</t>
    </rPh>
    <rPh sb="7" eb="10">
      <t>ネンガッピ</t>
    </rPh>
    <phoneticPr fontId="14"/>
  </si>
  <si>
    <t>職業紹介責任者の(役職）氏名</t>
    <rPh sb="0" eb="2">
      <t>ショクギョウ</t>
    </rPh>
    <rPh sb="2" eb="4">
      <t>ショウカイ</t>
    </rPh>
    <rPh sb="4" eb="7">
      <t>セキニンシャ</t>
    </rPh>
    <rPh sb="9" eb="11">
      <t>ヤクショク</t>
    </rPh>
    <rPh sb="12" eb="14">
      <t>シメイ</t>
    </rPh>
    <phoneticPr fontId="14"/>
  </si>
  <si>
    <t>（役職名）　</t>
    <rPh sb="1" eb="4">
      <t>ヤクショクメイ</t>
    </rPh>
    <phoneticPr fontId="14"/>
  </si>
  <si>
    <t>職業紹介事業の主な内容</t>
    <rPh sb="0" eb="2">
      <t>ショクギョウ</t>
    </rPh>
    <rPh sb="2" eb="4">
      <t>ショウカイ</t>
    </rPh>
    <rPh sb="4" eb="6">
      <t>ジギョウ</t>
    </rPh>
    <rPh sb="7" eb="8">
      <t>オモ</t>
    </rPh>
    <rPh sb="9" eb="11">
      <t>ナイヨウ</t>
    </rPh>
    <phoneticPr fontId="14"/>
  </si>
  <si>
    <t>企　業　実　習　先　一　覧</t>
    <rPh sb="0" eb="1">
      <t>キ</t>
    </rPh>
    <rPh sb="2" eb="3">
      <t>ギョウ</t>
    </rPh>
    <rPh sb="4" eb="5">
      <t>ジツ</t>
    </rPh>
    <rPh sb="6" eb="7">
      <t>シュウ</t>
    </rPh>
    <rPh sb="8" eb="9">
      <t>サキ</t>
    </rPh>
    <rPh sb="10" eb="11">
      <t>イッ</t>
    </rPh>
    <rPh sb="12" eb="13">
      <t>ラン</t>
    </rPh>
    <phoneticPr fontId="14"/>
  </si>
  <si>
    <t>企業実習先施設名</t>
    <rPh sb="0" eb="2">
      <t>キギョウ</t>
    </rPh>
    <rPh sb="2" eb="4">
      <t>ジッシュウ</t>
    </rPh>
    <rPh sb="4" eb="5">
      <t>サキ</t>
    </rPh>
    <rPh sb="5" eb="8">
      <t>シセツメイ</t>
    </rPh>
    <phoneticPr fontId="14"/>
  </si>
  <si>
    <t>事業内容（品目）</t>
    <rPh sb="0" eb="2">
      <t>ジギョウ</t>
    </rPh>
    <rPh sb="2" eb="4">
      <t>ナイヨウ</t>
    </rPh>
    <rPh sb="5" eb="7">
      <t>ヒンモク</t>
    </rPh>
    <phoneticPr fontId="14"/>
  </si>
  <si>
    <t>※「カリキュラム番号」欄には認定様式第12号の番号をご記入ください。</t>
    <rPh sb="8" eb="10">
      <t>バンゴウ</t>
    </rPh>
    <rPh sb="11" eb="12">
      <t>ラン</t>
    </rPh>
    <rPh sb="14" eb="16">
      <t>ニンテイ</t>
    </rPh>
    <rPh sb="16" eb="18">
      <t>ヨウシキ</t>
    </rPh>
    <rPh sb="18" eb="19">
      <t>ダイ</t>
    </rPh>
    <rPh sb="21" eb="22">
      <t>ゴウ</t>
    </rPh>
    <rPh sb="23" eb="25">
      <t>バンゴウ</t>
    </rPh>
    <phoneticPr fontId="14"/>
  </si>
  <si>
    <t>訓練内容</t>
    <rPh sb="0" eb="2">
      <t>クンレン</t>
    </rPh>
    <rPh sb="2" eb="4">
      <t>ナイヨウ</t>
    </rPh>
    <phoneticPr fontId="14"/>
  </si>
  <si>
    <t>カリキュラム番号</t>
    <rPh sb="6" eb="8">
      <t>バンゴウ</t>
    </rPh>
    <phoneticPr fontId="14"/>
  </si>
  <si>
    <t>訓練カリキュラム（企業実習用）</t>
    <rPh sb="0" eb="2">
      <t>クンレン</t>
    </rPh>
    <rPh sb="9" eb="11">
      <t>キギョウ</t>
    </rPh>
    <rPh sb="11" eb="13">
      <t>ジッシュウ</t>
    </rPh>
    <rPh sb="13" eb="14">
      <t>ヨウ</t>
    </rPh>
    <phoneticPr fontId="14"/>
  </si>
  <si>
    <t>カリキュラム番号：</t>
    <rPh sb="6" eb="8">
      <t>バンゴウ</t>
    </rPh>
    <phoneticPr fontId="14"/>
  </si>
  <si>
    <t>企業実習での
訓練目標</t>
    <rPh sb="0" eb="2">
      <t>キギョウ</t>
    </rPh>
    <rPh sb="2" eb="4">
      <t>ジッシュウ</t>
    </rPh>
    <rPh sb="7" eb="9">
      <t>クンレン</t>
    </rPh>
    <rPh sb="9" eb="11">
      <t>モクヒョウ</t>
    </rPh>
    <phoneticPr fontId="14"/>
  </si>
  <si>
    <t>訓 練 の 内 容</t>
    <rPh sb="0" eb="1">
      <t>クン</t>
    </rPh>
    <rPh sb="2" eb="3">
      <t>ネリ</t>
    </rPh>
    <rPh sb="6" eb="7">
      <t>ナイ</t>
    </rPh>
    <rPh sb="8" eb="9">
      <t>カタチ</t>
    </rPh>
    <phoneticPr fontId="14"/>
  </si>
  <si>
    <t>　訓練時間総合計</t>
    <rPh sb="1" eb="3">
      <t>クンレン</t>
    </rPh>
    <rPh sb="3" eb="5">
      <t>ジカン</t>
    </rPh>
    <rPh sb="5" eb="6">
      <t>ソウ</t>
    </rPh>
    <rPh sb="6" eb="8">
      <t>ゴウケイ</t>
    </rPh>
    <phoneticPr fontId="14"/>
  </si>
  <si>
    <t>過去1年間に実施した求職者支援訓練の就職状況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14"/>
  </si>
  <si>
    <t>①訓練実施機関名</t>
    <rPh sb="1" eb="3">
      <t>クンレン</t>
    </rPh>
    <rPh sb="3" eb="5">
      <t>ジッシ</t>
    </rPh>
    <rPh sb="5" eb="7">
      <t>キカン</t>
    </rPh>
    <rPh sb="7" eb="8">
      <t>メイ</t>
    </rPh>
    <phoneticPr fontId="14"/>
  </si>
  <si>
    <t>②訓練科名</t>
    <rPh sb="1" eb="3">
      <t>クンレン</t>
    </rPh>
    <rPh sb="3" eb="5">
      <t>カメイ</t>
    </rPh>
    <phoneticPr fontId="14"/>
  </si>
  <si>
    <t>③
求職者支援訓練
認定番号</t>
    <rPh sb="2" eb="4">
      <t>キュウショク</t>
    </rPh>
    <rPh sb="4" eb="5">
      <t>シャ</t>
    </rPh>
    <rPh sb="5" eb="7">
      <t>シエン</t>
    </rPh>
    <rPh sb="7" eb="9">
      <t>クンレン</t>
    </rPh>
    <rPh sb="10" eb="12">
      <t>ニンテイ</t>
    </rPh>
    <rPh sb="12" eb="14">
      <t>バンゴウ</t>
    </rPh>
    <phoneticPr fontId="14"/>
  </si>
  <si>
    <t>⑥
訓練科名</t>
    <rPh sb="2" eb="4">
      <t>クンレン</t>
    </rPh>
    <rPh sb="4" eb="5">
      <t>カ</t>
    </rPh>
    <rPh sb="5" eb="6">
      <t>メイ</t>
    </rPh>
    <phoneticPr fontId="52"/>
  </si>
  <si>
    <t>受講者</t>
    <rPh sb="0" eb="3">
      <t>ジュコウシャ</t>
    </rPh>
    <phoneticPr fontId="14"/>
  </si>
  <si>
    <t>中退者</t>
    <rPh sb="0" eb="3">
      <t>チュウタイシャ</t>
    </rPh>
    <phoneticPr fontId="14"/>
  </si>
  <si>
    <t xml:space="preserve">
⑩
うち
就職者</t>
    <rPh sb="6" eb="9">
      <t>シュウショクシャ</t>
    </rPh>
    <phoneticPr fontId="14"/>
  </si>
  <si>
    <t>修了者</t>
    <rPh sb="0" eb="3">
      <t>シュウリョウシャ</t>
    </rPh>
    <phoneticPr fontId="14"/>
  </si>
  <si>
    <t>(例)</t>
    <rPh sb="1" eb="2">
      <t>レイ</t>
    </rPh>
    <phoneticPr fontId="52"/>
  </si>
  <si>
    <t>介護福祉科</t>
    <rPh sb="0" eb="2">
      <t>カイゴ</t>
    </rPh>
    <rPh sb="2" eb="4">
      <t>フクシ</t>
    </rPh>
    <rPh sb="4" eb="5">
      <t>カ</t>
    </rPh>
    <phoneticPr fontId="14"/>
  </si>
  <si>
    <t>合計欄</t>
    <rPh sb="0" eb="2">
      <t>ゴウケイ</t>
    </rPh>
    <rPh sb="2" eb="3">
      <t>ラン</t>
    </rPh>
    <phoneticPr fontId="14"/>
  </si>
  <si>
    <t>①求職者支援訓練課程コード</t>
    <rPh sb="1" eb="3">
      <t>キュウショク</t>
    </rPh>
    <rPh sb="3" eb="4">
      <t>シャ</t>
    </rPh>
    <rPh sb="4" eb="6">
      <t>シエン</t>
    </rPh>
    <rPh sb="6" eb="8">
      <t>クンレン</t>
    </rPh>
    <rPh sb="8" eb="10">
      <t>カテイ</t>
    </rPh>
    <phoneticPr fontId="14"/>
  </si>
  <si>
    <t>実践コース</t>
    <rPh sb="0" eb="2">
      <t>ジッセン</t>
    </rPh>
    <phoneticPr fontId="14"/>
  </si>
  <si>
    <t>基礎コース</t>
    <rPh sb="0" eb="2">
      <t>キソ</t>
    </rPh>
    <phoneticPr fontId="14"/>
  </si>
  <si>
    <t>訓練実施機関名:</t>
    <rPh sb="0" eb="2">
      <t>クンレン</t>
    </rPh>
    <rPh sb="2" eb="4">
      <t>ジッシ</t>
    </rPh>
    <rPh sb="4" eb="7">
      <t>キカンメイ</t>
    </rPh>
    <phoneticPr fontId="14"/>
  </si>
  <si>
    <t>訓練種別</t>
    <rPh sb="0" eb="2">
      <t>クンレン</t>
    </rPh>
    <rPh sb="2" eb="4">
      <t>シュベツ</t>
    </rPh>
    <phoneticPr fontId="14"/>
  </si>
  <si>
    <t>定員</t>
    <rPh sb="0" eb="2">
      <t>テイイン</t>
    </rPh>
    <phoneticPr fontId="14"/>
  </si>
  <si>
    <t>１　申請した訓練の内容や質</t>
    <rPh sb="2" eb="4">
      <t>シンセイ</t>
    </rPh>
    <rPh sb="6" eb="8">
      <t>クンレン</t>
    </rPh>
    <rPh sb="9" eb="11">
      <t>ナイヨウ</t>
    </rPh>
    <rPh sb="12" eb="13">
      <t>シツ</t>
    </rPh>
    <phoneticPr fontId="14"/>
  </si>
  <si>
    <t>（１）地域の求人ニーズ等を踏まえた訓練内容</t>
    <phoneticPr fontId="14"/>
  </si>
  <si>
    <t>（２）企業実習</t>
    <phoneticPr fontId="14"/>
  </si>
  <si>
    <t>①実施の有無</t>
    <rPh sb="1" eb="3">
      <t>ジッシ</t>
    </rPh>
    <rPh sb="4" eb="6">
      <t>ウム</t>
    </rPh>
    <phoneticPr fontId="14"/>
  </si>
  <si>
    <t>有り</t>
    <rPh sb="0" eb="1">
      <t>ア</t>
    </rPh>
    <phoneticPr fontId="14"/>
  </si>
  <si>
    <t>無し</t>
    <rPh sb="0" eb="1">
      <t>ナ</t>
    </rPh>
    <phoneticPr fontId="14"/>
  </si>
  <si>
    <t>　※有りの場合は以下をご記入ください。</t>
    <rPh sb="2" eb="3">
      <t>ア</t>
    </rPh>
    <rPh sb="5" eb="7">
      <t>バアイ</t>
    </rPh>
    <rPh sb="8" eb="10">
      <t>イカ</t>
    </rPh>
    <rPh sb="12" eb="14">
      <t>キニュウ</t>
    </rPh>
    <phoneticPr fontId="14"/>
  </si>
  <si>
    <t>②企業実習の時間数</t>
    <rPh sb="1" eb="3">
      <t>キギョウ</t>
    </rPh>
    <rPh sb="3" eb="5">
      <t>ジッシュウ</t>
    </rPh>
    <rPh sb="6" eb="9">
      <t>ジカンスウ</t>
    </rPh>
    <phoneticPr fontId="14"/>
  </si>
  <si>
    <t>時間</t>
    <rPh sb="0" eb="2">
      <t>ジカン</t>
    </rPh>
    <phoneticPr fontId="14"/>
  </si>
  <si>
    <t>③訓練時間総合計</t>
    <rPh sb="1" eb="3">
      <t>クンレン</t>
    </rPh>
    <rPh sb="3" eb="5">
      <t>ジカン</t>
    </rPh>
    <rPh sb="5" eb="8">
      <t>ソウゴウケイ</t>
    </rPh>
    <phoneticPr fontId="14"/>
  </si>
  <si>
    <t>④企業実習割合（②/③）</t>
    <rPh sb="1" eb="3">
      <t>キギョウ</t>
    </rPh>
    <rPh sb="3" eb="5">
      <t>ジッシュウ</t>
    </rPh>
    <rPh sb="5" eb="6">
      <t>ワ</t>
    </rPh>
    <rPh sb="6" eb="7">
      <t>ア</t>
    </rPh>
    <phoneticPr fontId="14"/>
  </si>
  <si>
    <t>％</t>
    <phoneticPr fontId="14"/>
  </si>
  <si>
    <t>２　質の向上に取り組んでいる等の運営体制</t>
    <phoneticPr fontId="14"/>
  </si>
  <si>
    <t>（１）就職支援責任者が、以下に該当する場合はチェックを入れてください。</t>
    <rPh sb="3" eb="5">
      <t>シュウショク</t>
    </rPh>
    <rPh sb="5" eb="7">
      <t>シエン</t>
    </rPh>
    <rPh sb="7" eb="9">
      <t>セキニン</t>
    </rPh>
    <rPh sb="9" eb="10">
      <t>シャ</t>
    </rPh>
    <phoneticPr fontId="14"/>
  </si>
  <si>
    <t>②企業実習時間数</t>
    <rPh sb="1" eb="3">
      <t>キギョウ</t>
    </rPh>
    <rPh sb="3" eb="5">
      <t>ジッシュウ</t>
    </rPh>
    <rPh sb="5" eb="8">
      <t>ジカンスウ</t>
    </rPh>
    <phoneticPr fontId="14"/>
  </si>
  <si>
    <t>訓練科名</t>
    <rPh sb="0" eb="3">
      <t>クンレンカ</t>
    </rPh>
    <rPh sb="3" eb="4">
      <t>メイ</t>
    </rPh>
    <phoneticPr fontId="14"/>
  </si>
  <si>
    <t>委託元</t>
    <rPh sb="0" eb="2">
      <t>イタク</t>
    </rPh>
    <rPh sb="2" eb="3">
      <t>モト</t>
    </rPh>
    <phoneticPr fontId="14"/>
  </si>
  <si>
    <t>契約日</t>
    <rPh sb="0" eb="3">
      <t>ケイヤクビ</t>
    </rPh>
    <phoneticPr fontId="14"/>
  </si>
  <si>
    <t>①</t>
    <phoneticPr fontId="14"/>
  </si>
  <si>
    <t>②</t>
    <phoneticPr fontId="14"/>
  </si>
  <si>
    <t>④</t>
    <phoneticPr fontId="14"/>
  </si>
  <si>
    <t>⑤</t>
    <phoneticPr fontId="14"/>
  </si>
  <si>
    <t>求職者支援法に基づく認定職業訓練に係る改善計画書</t>
    <rPh sb="0" eb="3">
      <t>キュウショクシャ</t>
    </rPh>
    <rPh sb="3" eb="5">
      <t>シエン</t>
    </rPh>
    <rPh sb="5" eb="6">
      <t>ホウ</t>
    </rPh>
    <rPh sb="7" eb="8">
      <t>モト</t>
    </rPh>
    <rPh sb="10" eb="12">
      <t>ニンテイ</t>
    </rPh>
    <phoneticPr fontId="14"/>
  </si>
  <si>
    <t>申請する訓練科名</t>
    <rPh sb="0" eb="2">
      <t>シンセイ</t>
    </rPh>
    <rPh sb="4" eb="7">
      <t>クンレンカ</t>
    </rPh>
    <rPh sb="7" eb="8">
      <t>メイ</t>
    </rPh>
    <phoneticPr fontId="14"/>
  </si>
  <si>
    <t>～</t>
    <phoneticPr fontId="14"/>
  </si>
  <si>
    <t>訓練分野　</t>
  </si>
  <si>
    <t>訓練科名</t>
  </si>
  <si>
    <t>訓練期間　</t>
  </si>
  <si>
    <t>訓練実施施設名　</t>
  </si>
  <si>
    <t>訓練実施施設所在地　</t>
  </si>
  <si>
    <t xml:space="preserve"> 改善するための取組</t>
    <rPh sb="1" eb="3">
      <t>カイゼン</t>
    </rPh>
    <rPh sb="8" eb="10">
      <t>トリクミ</t>
    </rPh>
    <phoneticPr fontId="14"/>
  </si>
  <si>
    <t>3の訓練科について就職率が低調となった要因</t>
    <rPh sb="2" eb="4">
      <t>クンレン</t>
    </rPh>
    <rPh sb="4" eb="5">
      <t>カ</t>
    </rPh>
    <rPh sb="9" eb="12">
      <t>シュウショクリツ</t>
    </rPh>
    <rPh sb="13" eb="15">
      <t>テイチョウ</t>
    </rPh>
    <rPh sb="19" eb="21">
      <t>ヨウイン</t>
    </rPh>
    <phoneticPr fontId="14"/>
  </si>
  <si>
    <t>(1)を踏まえた就職率の改善に向けた取組</t>
    <rPh sb="4" eb="5">
      <t>フ</t>
    </rPh>
    <rPh sb="8" eb="11">
      <t>シュウショクリツ</t>
    </rPh>
    <rPh sb="12" eb="14">
      <t>カイゼン</t>
    </rPh>
    <rPh sb="15" eb="16">
      <t>ム</t>
    </rPh>
    <rPh sb="18" eb="19">
      <t>ト</t>
    </rPh>
    <rPh sb="19" eb="20">
      <t>ク</t>
    </rPh>
    <phoneticPr fontId="14"/>
  </si>
  <si>
    <t>求職者支援訓練の認定申請に係る提出済み書類一覧</t>
    <rPh sb="0" eb="3">
      <t>キュウショクシャ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4"/>
  </si>
  <si>
    <t>訓練実施機関番号：</t>
    <rPh sb="0" eb="2">
      <t>クンレン</t>
    </rPh>
    <rPh sb="2" eb="4">
      <t>ジッシ</t>
    </rPh>
    <rPh sb="4" eb="6">
      <t>キカン</t>
    </rPh>
    <rPh sb="6" eb="8">
      <t>バンゴウ</t>
    </rPh>
    <phoneticPr fontId="14"/>
  </si>
  <si>
    <t>訓練科名：</t>
    <rPh sb="0" eb="2">
      <t>クンレン</t>
    </rPh>
    <rPh sb="2" eb="4">
      <t>カメイ</t>
    </rPh>
    <phoneticPr fontId="14"/>
  </si>
  <si>
    <t>開講訓練科で提出</t>
    <rPh sb="0" eb="2">
      <t>カイコウ</t>
    </rPh>
    <rPh sb="2" eb="5">
      <t>クンレンカ</t>
    </rPh>
    <rPh sb="6" eb="8">
      <t>テイシュツ</t>
    </rPh>
    <phoneticPr fontId="14"/>
  </si>
  <si>
    <t>受理番号</t>
    <rPh sb="0" eb="2">
      <t>ジュリ</t>
    </rPh>
    <rPh sb="2" eb="4">
      <t>バンゴウ</t>
    </rPh>
    <phoneticPr fontId="14"/>
  </si>
  <si>
    <t>（１）訓練実施施設</t>
    <rPh sb="3" eb="5">
      <t>クンレン</t>
    </rPh>
    <rPh sb="5" eb="7">
      <t>ジッシ</t>
    </rPh>
    <rPh sb="7" eb="9">
      <t>シセツ</t>
    </rPh>
    <phoneticPr fontId="14"/>
  </si>
  <si>
    <t>訓練実施施設所在地</t>
    <rPh sb="0" eb="2">
      <t>クンレン</t>
    </rPh>
    <rPh sb="2" eb="4">
      <t>ジッシ</t>
    </rPh>
    <rPh sb="4" eb="6">
      <t>シセツ</t>
    </rPh>
    <rPh sb="6" eb="9">
      <t>ショザイチ</t>
    </rPh>
    <phoneticPr fontId="14"/>
  </si>
  <si>
    <t>提出済みの書類</t>
    <rPh sb="0" eb="2">
      <t>テイシュツ</t>
    </rPh>
    <rPh sb="2" eb="3">
      <t>ズ</t>
    </rPh>
    <rPh sb="5" eb="7">
      <t>ショルイ</t>
    </rPh>
    <phoneticPr fontId="14"/>
  </si>
  <si>
    <t>変更届出書等
提出あり</t>
    <rPh sb="0" eb="2">
      <t>ヘンコウ</t>
    </rPh>
    <rPh sb="2" eb="3">
      <t>トド</t>
    </rPh>
    <rPh sb="3" eb="5">
      <t>デショ</t>
    </rPh>
    <rPh sb="5" eb="6">
      <t>トウ</t>
    </rPh>
    <rPh sb="7" eb="9">
      <t>テイシュツ</t>
    </rPh>
    <phoneticPr fontId="14"/>
  </si>
  <si>
    <t>訓練実施場所を賃借により確保する場合の必要書類
（賃貸借契約書（写）、契約を更新していることが分かる覚書等）</t>
    <rPh sb="19" eb="21">
      <t>ヒツヨウ</t>
    </rPh>
    <rPh sb="21" eb="23">
      <t>ショルイ</t>
    </rPh>
    <rPh sb="25" eb="28">
      <t>チンタイシャク</t>
    </rPh>
    <rPh sb="28" eb="31">
      <t>ケイヤクショ</t>
    </rPh>
    <rPh sb="32" eb="33">
      <t>ウツ</t>
    </rPh>
    <rPh sb="35" eb="37">
      <t>ケイヤク</t>
    </rPh>
    <rPh sb="38" eb="40">
      <t>コウシン</t>
    </rPh>
    <rPh sb="47" eb="48">
      <t>ワ</t>
    </rPh>
    <rPh sb="50" eb="52">
      <t>オボエガキ</t>
    </rPh>
    <rPh sb="52" eb="53">
      <t>ナド</t>
    </rPh>
    <phoneticPr fontId="14"/>
  </si>
  <si>
    <t>賃貸借契約期間（更新している場合は更新した賃貸借期間）</t>
    <rPh sb="8" eb="10">
      <t>コウシン</t>
    </rPh>
    <rPh sb="14" eb="16">
      <t>バアイ</t>
    </rPh>
    <rPh sb="17" eb="19">
      <t>コウシン</t>
    </rPh>
    <rPh sb="21" eb="24">
      <t>チンタイシャク</t>
    </rPh>
    <rPh sb="24" eb="26">
      <t>キカン</t>
    </rPh>
    <phoneticPr fontId="14"/>
  </si>
  <si>
    <t>特に賃貸借契約を締結せずに、法人の代表取締役が個人として所有している建物を使用する場合など、建物の所有者と申請者が異なる場合の必要書類（訓練期間中に申請者が占有して使用できることが分かる書類）</t>
    <rPh sb="63" eb="65">
      <t>ヒツヨウ</t>
    </rPh>
    <rPh sb="65" eb="67">
      <t>ショルイ</t>
    </rPh>
    <phoneticPr fontId="14"/>
  </si>
  <si>
    <t>（２）事務室</t>
    <rPh sb="3" eb="6">
      <t>ジムシツ</t>
    </rPh>
    <phoneticPr fontId="14"/>
  </si>
  <si>
    <t>（１）の内容で確認できる
　　※　以下（２）について記載不要</t>
    <rPh sb="4" eb="6">
      <t>ナイヨウ</t>
    </rPh>
    <rPh sb="7" eb="9">
      <t>カクニン</t>
    </rPh>
    <rPh sb="17" eb="19">
      <t>イカ</t>
    </rPh>
    <rPh sb="26" eb="28">
      <t>キサイ</t>
    </rPh>
    <rPh sb="28" eb="30">
      <t>フヨウ</t>
    </rPh>
    <phoneticPr fontId="14"/>
  </si>
  <si>
    <t>（１）の内容では確認できない</t>
    <rPh sb="4" eb="6">
      <t>ナイヨウ</t>
    </rPh>
    <rPh sb="8" eb="10">
      <t>カクニン</t>
    </rPh>
    <phoneticPr fontId="14"/>
  </si>
  <si>
    <t>自ら所有する事務室を使用する場合の必要書類
（不動産登記簿謄本（写）等）</t>
    <rPh sb="6" eb="9">
      <t>ジムシツ</t>
    </rPh>
    <phoneticPr fontId="14"/>
  </si>
  <si>
    <t>事務室を賃借により確保する場合の必要書類
（賃貸借契約書（写）、契約を更新していることが分かる覚書等）</t>
    <rPh sb="0" eb="3">
      <t>ジムシツ</t>
    </rPh>
    <rPh sb="16" eb="18">
      <t>ヒツヨウ</t>
    </rPh>
    <rPh sb="18" eb="20">
      <t>ショルイ</t>
    </rPh>
    <rPh sb="22" eb="25">
      <t>チンタイシャク</t>
    </rPh>
    <rPh sb="25" eb="28">
      <t>ケイヤクショ</t>
    </rPh>
    <rPh sb="29" eb="30">
      <t>ウツ</t>
    </rPh>
    <rPh sb="32" eb="34">
      <t>ケイヤク</t>
    </rPh>
    <rPh sb="35" eb="37">
      <t>コウシン</t>
    </rPh>
    <rPh sb="44" eb="45">
      <t>ワ</t>
    </rPh>
    <rPh sb="47" eb="49">
      <t>オボエガキ</t>
    </rPh>
    <rPh sb="49" eb="50">
      <t>ナド</t>
    </rPh>
    <phoneticPr fontId="14"/>
  </si>
  <si>
    <t>法人の代表取締役が個人として所有している建物を使用する場合など、建物の所有者と申請者が異なる場合の必要書類（訓練期間中に申請者が占有して使用できることが分かる書類）</t>
    <rPh sb="49" eb="51">
      <t>ヒツヨウ</t>
    </rPh>
    <rPh sb="51" eb="53">
      <t>ショルイ</t>
    </rPh>
    <phoneticPr fontId="14"/>
  </si>
  <si>
    <t>保険会社</t>
    <rPh sb="0" eb="2">
      <t>ホケン</t>
    </rPh>
    <rPh sb="2" eb="4">
      <t>ガイシャ</t>
    </rPh>
    <phoneticPr fontId="14"/>
  </si>
  <si>
    <t>商品名</t>
    <rPh sb="0" eb="3">
      <t>ショウヒンメイ</t>
    </rPh>
    <phoneticPr fontId="14"/>
  </si>
  <si>
    <t>加入期間</t>
    <rPh sb="0" eb="2">
      <t>カニュウ</t>
    </rPh>
    <rPh sb="2" eb="4">
      <t>キカン</t>
    </rPh>
    <phoneticPr fontId="14"/>
  </si>
  <si>
    <t>法人登記簿謄本（写）（法人の場合）
個人事業の開廃業届出書（写）（個人の場合）</t>
    <rPh sb="0" eb="2">
      <t>ホウジン</t>
    </rPh>
    <rPh sb="2" eb="5">
      <t>トウキボ</t>
    </rPh>
    <rPh sb="5" eb="7">
      <t>トウホン</t>
    </rPh>
    <rPh sb="8" eb="9">
      <t>ウツ</t>
    </rPh>
    <rPh sb="11" eb="13">
      <t>ホウジン</t>
    </rPh>
    <rPh sb="14" eb="16">
      <t>バアイ</t>
    </rPh>
    <rPh sb="18" eb="20">
      <t>コジン</t>
    </rPh>
    <rPh sb="20" eb="22">
      <t>ジギョウ</t>
    </rPh>
    <rPh sb="23" eb="24">
      <t>ヒラキ</t>
    </rPh>
    <rPh sb="24" eb="26">
      <t>ハイギョウ</t>
    </rPh>
    <rPh sb="26" eb="29">
      <t>トドケデショ</t>
    </rPh>
    <rPh sb="30" eb="31">
      <t>シャ</t>
    </rPh>
    <rPh sb="33" eb="35">
      <t>コジン</t>
    </rPh>
    <rPh sb="36" eb="38">
      <t>バアイ</t>
    </rPh>
    <phoneticPr fontId="14"/>
  </si>
  <si>
    <t>代表者氏名・役員一覧</t>
    <rPh sb="0" eb="3">
      <t>ダイヒョウシャ</t>
    </rPh>
    <rPh sb="3" eb="5">
      <t>シメイ</t>
    </rPh>
    <rPh sb="6" eb="8">
      <t>ヤクイン</t>
    </rPh>
    <rPh sb="8" eb="10">
      <t>イチラン</t>
    </rPh>
    <phoneticPr fontId="14"/>
  </si>
  <si>
    <t>事業所の名称</t>
    <rPh sb="0" eb="3">
      <t>ジギョウショ</t>
    </rPh>
    <rPh sb="4" eb="6">
      <t>メイショウ</t>
    </rPh>
    <phoneticPr fontId="14"/>
  </si>
  <si>
    <t>雇用保険適用事業所番号
（4ケタ-6ケタ-1ケタ）</t>
    <rPh sb="0" eb="2">
      <t>コヨウ</t>
    </rPh>
    <rPh sb="2" eb="4">
      <t>ホケン</t>
    </rPh>
    <rPh sb="4" eb="6">
      <t>テキヨウ</t>
    </rPh>
    <rPh sb="6" eb="9">
      <t>ジギョウショ</t>
    </rPh>
    <rPh sb="9" eb="11">
      <t>バンゴウ</t>
    </rPh>
    <phoneticPr fontId="14"/>
  </si>
  <si>
    <t>雇用保険適用事業所設置届（写）
事業主事業所各種変更届の事業主控（写）</t>
    <rPh sb="13" eb="14">
      <t>ウツ</t>
    </rPh>
    <rPh sb="33" eb="34">
      <t>ウツ</t>
    </rPh>
    <phoneticPr fontId="14"/>
  </si>
  <si>
    <t>※　当該一覧を提出することで、今回認定申請を行う訓練科と同一年度に開講する訓練科の認定申請ですでに提出した内容については省略することができます。</t>
    <rPh sb="15" eb="17">
      <t>コンカイ</t>
    </rPh>
    <rPh sb="17" eb="19">
      <t>ニンテイ</t>
    </rPh>
    <rPh sb="19" eb="21">
      <t>シンセイ</t>
    </rPh>
    <rPh sb="22" eb="23">
      <t>オコナ</t>
    </rPh>
    <rPh sb="24" eb="27">
      <t>クンレンカ</t>
    </rPh>
    <rPh sb="28" eb="30">
      <t>ドウイツ</t>
    </rPh>
    <rPh sb="30" eb="32">
      <t>ネンド</t>
    </rPh>
    <rPh sb="33" eb="35">
      <t>カイコウ</t>
    </rPh>
    <rPh sb="37" eb="40">
      <t>クンレンカ</t>
    </rPh>
    <rPh sb="41" eb="43">
      <t>ニンテイ</t>
    </rPh>
    <rPh sb="43" eb="45">
      <t>シンセイ</t>
    </rPh>
    <phoneticPr fontId="14"/>
  </si>
  <si>
    <t>※　当該一覧の記入に誤りがあった場合には、認定申請書を受理した後、改めて書類の提出を求めることがあります。</t>
    <rPh sb="2" eb="4">
      <t>トウガイ</t>
    </rPh>
    <rPh sb="4" eb="6">
      <t>イチラン</t>
    </rPh>
    <rPh sb="7" eb="9">
      <t>キニュウ</t>
    </rPh>
    <rPh sb="10" eb="11">
      <t>アヤマ</t>
    </rPh>
    <rPh sb="16" eb="18">
      <t>バアイ</t>
    </rPh>
    <rPh sb="21" eb="23">
      <t>ニンテイ</t>
    </rPh>
    <rPh sb="23" eb="25">
      <t>シンセイ</t>
    </rPh>
    <rPh sb="25" eb="26">
      <t>ショ</t>
    </rPh>
    <rPh sb="27" eb="29">
      <t>ジュリ</t>
    </rPh>
    <rPh sb="31" eb="32">
      <t>ゴ</t>
    </rPh>
    <rPh sb="33" eb="34">
      <t>アラタ</t>
    </rPh>
    <rPh sb="36" eb="38">
      <t>ショルイ</t>
    </rPh>
    <rPh sb="39" eb="41">
      <t>テイシュツ</t>
    </rPh>
    <rPh sb="42" eb="43">
      <t>モト</t>
    </rPh>
    <phoneticPr fontId="14"/>
  </si>
  <si>
    <t>②新規の訓練分野への進出</t>
    <rPh sb="1" eb="3">
      <t>シンキ</t>
    </rPh>
    <rPh sb="4" eb="6">
      <t>クンレン</t>
    </rPh>
    <phoneticPr fontId="14"/>
  </si>
  <si>
    <t>（２）企業実習</t>
    <phoneticPr fontId="14"/>
  </si>
  <si>
    <t>訓練実施機関番号</t>
  </si>
  <si>
    <t>分類</t>
  </si>
  <si>
    <t>分野</t>
  </si>
  <si>
    <t>訓練期間月数</t>
  </si>
  <si>
    <t>訓練日数</t>
  </si>
  <si>
    <t>訓練総時間数</t>
  </si>
  <si>
    <t>訓練目標</t>
  </si>
  <si>
    <t>自己負担の額（教科書代）</t>
  </si>
  <si>
    <t>自己負担の額（その他）</t>
  </si>
  <si>
    <r>
      <t>申請する訓練科と同一の分野で過去に就職率が</t>
    </r>
    <r>
      <rPr>
        <b/>
        <u/>
        <sz val="12"/>
        <rFont val="ＭＳ 明朝"/>
        <family val="1"/>
        <charset val="128"/>
      </rPr>
      <t>基礎コースで30％</t>
    </r>
    <r>
      <rPr>
        <sz val="12"/>
        <rFont val="ＭＳ 明朝"/>
        <family val="1"/>
        <charset val="128"/>
      </rPr>
      <t>、</t>
    </r>
    <r>
      <rPr>
        <b/>
        <u/>
        <sz val="12"/>
        <rFont val="ＭＳ 明朝"/>
        <family val="1"/>
        <charset val="128"/>
      </rPr>
      <t>実践コースで35%</t>
    </r>
    <r>
      <rPr>
        <sz val="12"/>
        <rFont val="ＭＳ 明朝"/>
        <family val="1"/>
        <charset val="128"/>
      </rPr>
      <t>を下回った訓練科</t>
    </r>
    <rPh sb="0" eb="2">
      <t>シンセイ</t>
    </rPh>
    <rPh sb="4" eb="6">
      <t>クンレン</t>
    </rPh>
    <rPh sb="6" eb="7">
      <t>カ</t>
    </rPh>
    <rPh sb="8" eb="10">
      <t>ドウイツ</t>
    </rPh>
    <rPh sb="11" eb="13">
      <t>ブンヤ</t>
    </rPh>
    <rPh sb="14" eb="16">
      <t>カコ</t>
    </rPh>
    <rPh sb="17" eb="20">
      <t>シュウショクリツ</t>
    </rPh>
    <rPh sb="21" eb="23">
      <t>キソ</t>
    </rPh>
    <rPh sb="31" eb="33">
      <t>ジッセン</t>
    </rPh>
    <rPh sb="41" eb="43">
      <t>シタマワ</t>
    </rPh>
    <rPh sb="45" eb="48">
      <t>クンレンカ</t>
    </rPh>
    <phoneticPr fontId="14"/>
  </si>
  <si>
    <t>認定様式第３号</t>
    <phoneticPr fontId="14"/>
  </si>
  <si>
    <t>支部受理日</t>
    <rPh sb="0" eb="2">
      <t>シブ</t>
    </rPh>
    <rPh sb="2" eb="4">
      <t>ジュリ</t>
    </rPh>
    <rPh sb="3" eb="4">
      <t>リ</t>
    </rPh>
    <rPh sb="4" eb="5">
      <t>ヒ</t>
    </rPh>
    <phoneticPr fontId="14"/>
  </si>
  <si>
    <t>支部受理日</t>
    <rPh sb="2" eb="4">
      <t>ジュリ</t>
    </rPh>
    <rPh sb="3" eb="4">
      <t>リ</t>
    </rPh>
    <rPh sb="4" eb="5">
      <t>ヒ</t>
    </rPh>
    <phoneticPr fontId="14"/>
  </si>
  <si>
    <t>退校処分の取扱いに係る周知方法</t>
    <rPh sb="0" eb="2">
      <t>タイコウ</t>
    </rPh>
    <rPh sb="2" eb="4">
      <t>ショブン</t>
    </rPh>
    <phoneticPr fontId="14"/>
  </si>
  <si>
    <t>　　厚生労働省及び高齢・障害・求職者雇用支援機構において、情報開示する場合があります。</t>
    <rPh sb="7" eb="8">
      <t>オヨ</t>
    </rPh>
    <phoneticPr fontId="14"/>
  </si>
  <si>
    <t>災害補償制度の措置等に係る保険への加入</t>
    <rPh sb="7" eb="9">
      <t>ソチ</t>
    </rPh>
    <rPh sb="11" eb="12">
      <t>カカ</t>
    </rPh>
    <rPh sb="13" eb="15">
      <t>ホケン</t>
    </rPh>
    <rPh sb="17" eb="19">
      <t>カニュウ</t>
    </rPh>
    <phoneticPr fontId="14"/>
  </si>
  <si>
    <t>加入予定の保険に関するリーフレット等</t>
    <rPh sb="0" eb="2">
      <t>カニュウ</t>
    </rPh>
    <rPh sb="2" eb="4">
      <t>ヨテイ</t>
    </rPh>
    <rPh sb="5" eb="7">
      <t>ホケン</t>
    </rPh>
    <rPh sb="8" eb="9">
      <t>カン</t>
    </rPh>
    <rPh sb="17" eb="18">
      <t>トウ</t>
    </rPh>
    <phoneticPr fontId="14"/>
  </si>
  <si>
    <t>・受講オリエンテーション時に受講者に対して書面を配付して周知</t>
    <rPh sb="1" eb="3">
      <t>ジュコウ</t>
    </rPh>
    <rPh sb="14" eb="16">
      <t>ジュコウ</t>
    </rPh>
    <rPh sb="16" eb="17">
      <t>シャ</t>
    </rPh>
    <rPh sb="18" eb="19">
      <t>タイ</t>
    </rPh>
    <rPh sb="21" eb="23">
      <t>ショメン</t>
    </rPh>
    <rPh sb="24" eb="26">
      <t>ハイフ</t>
    </rPh>
    <rPh sb="28" eb="30">
      <t>シュウチ</t>
    </rPh>
    <phoneticPr fontId="14"/>
  </si>
  <si>
    <t>(2)</t>
  </si>
  <si>
    <t>(3)</t>
  </si>
  <si>
    <t>（申請者）</t>
    <phoneticPr fontId="14"/>
  </si>
  <si>
    <t>所在地</t>
    <phoneticPr fontId="14"/>
  </si>
  <si>
    <t>商号又は名称</t>
    <phoneticPr fontId="14"/>
  </si>
  <si>
    <t>　（１）提出する書類については事実と相違ないこと。</t>
    <phoneticPr fontId="14"/>
  </si>
  <si>
    <t>（注意事項）</t>
    <phoneticPr fontId="14"/>
  </si>
  <si>
    <t xml:space="preserve"> 認定職業訓練実施奨励金等について不正受給等を行った場合は、都道府県労働局により</t>
    <phoneticPr fontId="14"/>
  </si>
  <si>
    <t>　　奨励金の不支給・返還、不正の事実の公表等の措置が講じられ、事案によっては刑事告訴を</t>
    <phoneticPr fontId="14"/>
  </si>
  <si>
    <t>　　受けることがあります。</t>
    <phoneticPr fontId="14"/>
  </si>
  <si>
    <t xml:space="preserve"> 認定された訓練コースの実施に係る事項（「就職率」、「応募倍率」など）について、</t>
    <phoneticPr fontId="14"/>
  </si>
  <si>
    <t>３　公共職業訓練の実績</t>
    <rPh sb="2" eb="4">
      <t>コウキョウ</t>
    </rPh>
    <rPh sb="4" eb="6">
      <t>ショクギョウ</t>
    </rPh>
    <rPh sb="6" eb="8">
      <t>クンレン</t>
    </rPh>
    <rPh sb="9" eb="11">
      <t>ジッセキ</t>
    </rPh>
    <phoneticPr fontId="14"/>
  </si>
  <si>
    <r>
      <t>①地域における訓練科設定の背景・ねらい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1" eb="3">
      <t>チイキ</t>
    </rPh>
    <rPh sb="7" eb="10">
      <t>クンレンカ</t>
    </rPh>
    <rPh sb="10" eb="12">
      <t>セッテイ</t>
    </rPh>
    <rPh sb="13" eb="15">
      <t>ハイケイ</t>
    </rPh>
    <rPh sb="36" eb="39">
      <t>ロウドウキョク</t>
    </rPh>
    <rPh sb="40" eb="42">
      <t>チホウ</t>
    </rPh>
    <phoneticPr fontId="14"/>
  </si>
  <si>
    <r>
      <t>①　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14"/>
  </si>
  <si>
    <t>ジョブ・カード様式３－３－３（職業能力証明（訓練成果・実務成果）シート）</t>
    <rPh sb="7" eb="9">
      <t>ヨウシキ</t>
    </rPh>
    <rPh sb="15" eb="17">
      <t>ショクギョウ</t>
    </rPh>
    <rPh sb="17" eb="19">
      <t>ノウリョク</t>
    </rPh>
    <rPh sb="19" eb="21">
      <t>ショウメイ</t>
    </rPh>
    <rPh sb="22" eb="26">
      <t>クンレンセイカ</t>
    </rPh>
    <rPh sb="27" eb="29">
      <t>ジツム</t>
    </rPh>
    <rPh sb="29" eb="31">
      <t>セイカ</t>
    </rPh>
    <phoneticPr fontId="14"/>
  </si>
  <si>
    <t>すでに加入している。</t>
    <rPh sb="3" eb="5">
      <t>カニュウ</t>
    </rPh>
    <phoneticPr fontId="14"/>
  </si>
  <si>
    <t>１級又は２級キャリアコンサルティング技能士</t>
    <rPh sb="1" eb="2">
      <t>キュウ</t>
    </rPh>
    <rPh sb="2" eb="3">
      <t>マタ</t>
    </rPh>
    <rPh sb="5" eb="6">
      <t>キュウ</t>
    </rPh>
    <phoneticPr fontId="14"/>
  </si>
  <si>
    <t>６　法人番号</t>
    <rPh sb="2" eb="4">
      <t>ホウジン</t>
    </rPh>
    <rPh sb="4" eb="6">
      <t>バンゴウ</t>
    </rPh>
    <phoneticPr fontId="14"/>
  </si>
  <si>
    <t>２　訓練分野</t>
    <phoneticPr fontId="14"/>
  </si>
  <si>
    <t>訓練の種別</t>
    <rPh sb="0" eb="2">
      <t>クンレン</t>
    </rPh>
    <rPh sb="3" eb="5">
      <t>シュベツ</t>
    </rPh>
    <phoneticPr fontId="14"/>
  </si>
  <si>
    <t>短時間訓練コース</t>
    <rPh sb="0" eb="3">
      <t>タンジカン</t>
    </rPh>
    <rPh sb="3" eb="5">
      <t>クンレン</t>
    </rPh>
    <phoneticPr fontId="14"/>
  </si>
  <si>
    <t>面接</t>
  </si>
  <si>
    <t>訓練定員</t>
    <rPh sb="0" eb="2">
      <t>クンレン</t>
    </rPh>
    <rPh sb="2" eb="4">
      <t>テイイン</t>
    </rPh>
    <phoneticPr fontId="79"/>
  </si>
  <si>
    <t>名</t>
    <rPh sb="0" eb="1">
      <t>メイ</t>
    </rPh>
    <phoneticPr fontId="79"/>
  </si>
  <si>
    <t>障害者</t>
  </si>
  <si>
    <t>名称 （</t>
    <rPh sb="0" eb="2">
      <t>メイショウ</t>
    </rPh>
    <phoneticPr fontId="14"/>
  </si>
  <si>
    <t>科目の内容</t>
    <rPh sb="0" eb="2">
      <t>カモク</t>
    </rPh>
    <rPh sb="3" eb="5">
      <t>ナイヨウ</t>
    </rPh>
    <phoneticPr fontId="79"/>
  </si>
  <si>
    <t>学科</t>
    <rPh sb="0" eb="2">
      <t>ガッカ</t>
    </rPh>
    <phoneticPr fontId="79"/>
  </si>
  <si>
    <t>実技</t>
    <rPh sb="0" eb="2">
      <t>ジツギ</t>
    </rPh>
    <phoneticPr fontId="79"/>
  </si>
  <si>
    <t>実施する</t>
  </si>
  <si>
    <t>職場見学、職場体験、職業人講話</t>
    <rPh sb="0" eb="2">
      <t>ショクバ</t>
    </rPh>
    <rPh sb="2" eb="4">
      <t>ケンガク</t>
    </rPh>
    <rPh sb="5" eb="7">
      <t>ショクバ</t>
    </rPh>
    <rPh sb="7" eb="9">
      <t>タイケン</t>
    </rPh>
    <rPh sb="10" eb="12">
      <t>ショクギョウ</t>
    </rPh>
    <rPh sb="12" eb="13">
      <t>ジン</t>
    </rPh>
    <rPh sb="13" eb="15">
      <t>コウワ</t>
    </rPh>
    <phoneticPr fontId="79"/>
  </si>
  <si>
    <t>企業実習</t>
    <rPh sb="0" eb="2">
      <t>キギョウ</t>
    </rPh>
    <rPh sb="2" eb="4">
      <t>ジッシュウ</t>
    </rPh>
    <phoneticPr fontId="79"/>
  </si>
  <si>
    <t>受講者の負担する費用</t>
    <rPh sb="0" eb="3">
      <t>ジュコウシャ</t>
    </rPh>
    <rPh sb="4" eb="6">
      <t>フタン</t>
    </rPh>
    <rPh sb="8" eb="10">
      <t>ヒヨウ</t>
    </rPh>
    <phoneticPr fontId="14"/>
  </si>
  <si>
    <t>その他 （</t>
    <rPh sb="2" eb="3">
      <t>タ</t>
    </rPh>
    <phoneticPr fontId="79"/>
  </si>
  <si>
    <t>備考 （</t>
    <rPh sb="0" eb="2">
      <t>ビコウ</t>
    </rPh>
    <phoneticPr fontId="79"/>
  </si>
  <si>
    <t>訓練形態（個別指導・補講を除く）</t>
    <rPh sb="0" eb="2">
      <t>クンレン</t>
    </rPh>
    <rPh sb="2" eb="4">
      <t>ケイタイ</t>
    </rPh>
    <rPh sb="5" eb="7">
      <t>コベツ</t>
    </rPh>
    <rPh sb="7" eb="9">
      <t>シドウ</t>
    </rPh>
    <rPh sb="10" eb="12">
      <t>ホコウ</t>
    </rPh>
    <rPh sb="13" eb="14">
      <t>ノゾ</t>
    </rPh>
    <phoneticPr fontId="14"/>
  </si>
  <si>
    <t>施設設備や教材等を有効に活用
した効果的な指導のための工夫</t>
    <rPh sb="0" eb="2">
      <t>シセツ</t>
    </rPh>
    <rPh sb="2" eb="4">
      <t>セツビ</t>
    </rPh>
    <rPh sb="5" eb="7">
      <t>キョウザイ</t>
    </rPh>
    <rPh sb="7" eb="8">
      <t>トウ</t>
    </rPh>
    <rPh sb="9" eb="11">
      <t>ユウコウ</t>
    </rPh>
    <rPh sb="12" eb="14">
      <t>カツヨウ</t>
    </rPh>
    <rPh sb="17" eb="20">
      <t>コウカテキ</t>
    </rPh>
    <rPh sb="21" eb="23">
      <t>シドウ</t>
    </rPh>
    <rPh sb="27" eb="29">
      <t>クフウ</t>
    </rPh>
    <phoneticPr fontId="14"/>
  </si>
  <si>
    <t>受講者ごとの特質及び習得状況
に応じた指導のための工夫</t>
    <rPh sb="0" eb="3">
      <t>ジュコウシャ</t>
    </rPh>
    <rPh sb="6" eb="8">
      <t>トクシツ</t>
    </rPh>
    <rPh sb="8" eb="9">
      <t>オヨ</t>
    </rPh>
    <rPh sb="10" eb="12">
      <t>シュウトク</t>
    </rPh>
    <rPh sb="12" eb="14">
      <t>ジョウキョウ</t>
    </rPh>
    <rPh sb="16" eb="17">
      <t>オウ</t>
    </rPh>
    <rPh sb="19" eb="21">
      <t>シドウ</t>
    </rPh>
    <rPh sb="25" eb="27">
      <t>クフウ</t>
    </rPh>
    <phoneticPr fontId="14"/>
  </si>
  <si>
    <t>訓練内容</t>
    <rPh sb="2" eb="4">
      <t>ナイヨウ</t>
    </rPh>
    <phoneticPr fontId="14"/>
  </si>
  <si>
    <t>）</t>
    <phoneticPr fontId="14"/>
  </si>
  <si>
    <t>（</t>
    <phoneticPr fontId="14"/>
  </si>
  <si>
    <t>）</t>
    <phoneticPr fontId="14"/>
  </si>
  <si>
    <t>様式３－３－３　職業能力証明（訓練成果・実務成果）シート
（求職者支援訓練用）</t>
    <rPh sb="0" eb="2">
      <t>ヨウシキ</t>
    </rPh>
    <rPh sb="8" eb="10">
      <t>ショクギョウ</t>
    </rPh>
    <rPh sb="10" eb="12">
      <t>ノウリョク</t>
    </rPh>
    <rPh sb="12" eb="14">
      <t>ショウメイ</t>
    </rPh>
    <rPh sb="15" eb="17">
      <t>クンレン</t>
    </rPh>
    <rPh sb="17" eb="19">
      <t>セイカ</t>
    </rPh>
    <rPh sb="20" eb="22">
      <t>ジツム</t>
    </rPh>
    <rPh sb="22" eb="24">
      <t>セイカ</t>
    </rPh>
    <rPh sb="30" eb="37">
      <t>キュウショク</t>
    </rPh>
    <rPh sb="37" eb="38">
      <t>ヨウ</t>
    </rPh>
    <phoneticPr fontId="79"/>
  </si>
  <si>
    <t>訓練科名</t>
    <rPh sb="0" eb="2">
      <t>クンレン</t>
    </rPh>
    <rPh sb="2" eb="4">
      <t>カメイ</t>
    </rPh>
    <phoneticPr fontId="79"/>
  </si>
  <si>
    <t>訓練受講者氏名</t>
    <rPh sb="0" eb="2">
      <t>クンレン</t>
    </rPh>
    <rPh sb="2" eb="4">
      <t>ジュコウ</t>
    </rPh>
    <rPh sb="4" eb="5">
      <t>シャ</t>
    </rPh>
    <rPh sb="5" eb="7">
      <t>シメイ</t>
    </rPh>
    <phoneticPr fontId="79"/>
  </si>
  <si>
    <t>教育訓練実施機関</t>
    <rPh sb="0" eb="2">
      <t>キョウイク</t>
    </rPh>
    <rPh sb="2" eb="4">
      <t>クンレン</t>
    </rPh>
    <rPh sb="4" eb="6">
      <t>ジッシ</t>
    </rPh>
    <rPh sb="6" eb="8">
      <t>キカン</t>
    </rPh>
    <phoneticPr fontId="79"/>
  </si>
  <si>
    <t>所在地</t>
    <rPh sb="0" eb="3">
      <t>ショザイチ</t>
    </rPh>
    <phoneticPr fontId="79"/>
  </si>
  <si>
    <t>就職支援責任者　氏名</t>
    <rPh sb="0" eb="2">
      <t>シュウショク</t>
    </rPh>
    <rPh sb="2" eb="4">
      <t>シエン</t>
    </rPh>
    <rPh sb="4" eb="7">
      <t>セキニンシャ</t>
    </rPh>
    <rPh sb="8" eb="10">
      <t>シメイ</t>
    </rPh>
    <phoneticPr fontId="79"/>
  </si>
  <si>
    <t>訓練実施施設の責任者　氏名</t>
    <rPh sb="0" eb="2">
      <t>クンレン</t>
    </rPh>
    <rPh sb="2" eb="4">
      <t>ジッシ</t>
    </rPh>
    <rPh sb="4" eb="6">
      <t>シセツ</t>
    </rPh>
    <rPh sb="7" eb="10">
      <t>セキニンシャ</t>
    </rPh>
    <rPh sb="11" eb="13">
      <t>シメイ</t>
    </rPh>
    <phoneticPr fontId="79"/>
  </si>
  <si>
    <t>Ⅰ　訓練期間・訓練目標</t>
    <rPh sb="2" eb="4">
      <t>クンレン</t>
    </rPh>
    <rPh sb="4" eb="6">
      <t>キカン</t>
    </rPh>
    <rPh sb="7" eb="9">
      <t>クンレン</t>
    </rPh>
    <rPh sb="9" eb="11">
      <t>モクヒョウ</t>
    </rPh>
    <phoneticPr fontId="79"/>
  </si>
  <si>
    <t>訓練期間</t>
    <rPh sb="0" eb="2">
      <t>クンレン</t>
    </rPh>
    <rPh sb="2" eb="4">
      <t>キカン</t>
    </rPh>
    <phoneticPr fontId="79"/>
  </si>
  <si>
    <t>訓練時間</t>
    <rPh sb="0" eb="2">
      <t>クンレン</t>
    </rPh>
    <rPh sb="2" eb="4">
      <t>ジカン</t>
    </rPh>
    <phoneticPr fontId="79"/>
  </si>
  <si>
    <t>訓練目標（仕上がり像）</t>
    <rPh sb="0" eb="2">
      <t>クンレン</t>
    </rPh>
    <rPh sb="2" eb="4">
      <t>モクヒョウ</t>
    </rPh>
    <rPh sb="5" eb="7">
      <t>シア</t>
    </rPh>
    <rPh sb="9" eb="10">
      <t>ゾウ</t>
    </rPh>
    <phoneticPr fontId="79"/>
  </si>
  <si>
    <t>（１）科目評価</t>
    <rPh sb="3" eb="5">
      <t>カモク</t>
    </rPh>
    <rPh sb="5" eb="7">
      <t>ヒョウカ</t>
    </rPh>
    <phoneticPr fontId="79"/>
  </si>
  <si>
    <t>評価</t>
    <rPh sb="0" eb="2">
      <t>ヒョウカ</t>
    </rPh>
    <phoneticPr fontId="79"/>
  </si>
  <si>
    <t>A</t>
    <phoneticPr fontId="79"/>
  </si>
  <si>
    <t>B</t>
    <phoneticPr fontId="79"/>
  </si>
  <si>
    <t>C</t>
    <phoneticPr fontId="79"/>
  </si>
  <si>
    <t>（総評・コメント）</t>
    <rPh sb="1" eb="3">
      <t>ソウヒョウ</t>
    </rPh>
    <phoneticPr fontId="79"/>
  </si>
  <si>
    <t>取得日</t>
    <rPh sb="0" eb="3">
      <t>シュトクビ</t>
    </rPh>
    <phoneticPr fontId="79"/>
  </si>
  <si>
    <t>雇用保険適用就職率</t>
    <rPh sb="0" eb="2">
      <t>コヨウ</t>
    </rPh>
    <rPh sb="2" eb="4">
      <t>ホケン</t>
    </rPh>
    <rPh sb="4" eb="6">
      <t>テキヨウ</t>
    </rPh>
    <rPh sb="6" eb="9">
      <t>シュウショクリツ</t>
    </rPh>
    <phoneticPr fontId="14"/>
  </si>
  <si>
    <t>法人番号</t>
    <rPh sb="0" eb="2">
      <t>ホウジン</t>
    </rPh>
    <rPh sb="2" eb="4">
      <t>バンゴウ</t>
    </rPh>
    <phoneticPr fontId="14"/>
  </si>
  <si>
    <t>（注意事項）
　１　「コード」欄には、「知識、技能・技術に関する評価項目」の出典にコード又は職業能力評価基準のユニット番号等がある場合に記入してください。
　２　記入しきれないときは、適宜枠の数を増やす等により記入してください。
　３　本シートは、電子的方式、磁気的方式その他人の知覚によっては認識することができない方式で作られる記録であって、電子計算機による情報処理の用に供される
　　ものをもって作成することができます。</t>
    <rPh sb="1" eb="3">
      <t>チュウイ</t>
    </rPh>
    <rPh sb="3" eb="5">
      <t>ジコウ</t>
    </rPh>
    <phoneticPr fontId="79"/>
  </si>
  <si>
    <t>○</t>
  </si>
  <si>
    <t>訓練対象者の条件</t>
    <rPh sb="0" eb="2">
      <t>クンレン</t>
    </rPh>
    <rPh sb="2" eb="5">
      <t>タイショウシャ</t>
    </rPh>
    <rPh sb="6" eb="8">
      <t>ジョウケン</t>
    </rPh>
    <phoneticPr fontId="14"/>
  </si>
  <si>
    <t>※各月において、ハローワーク来所日相当日として、1日、空白日を設けること（具体的な来所日は、認定時に機構が指定する）。</t>
    <rPh sb="1" eb="3">
      <t>カクツキ</t>
    </rPh>
    <rPh sb="14" eb="16">
      <t>ライショ</t>
    </rPh>
    <rPh sb="16" eb="17">
      <t>ビ</t>
    </rPh>
    <rPh sb="17" eb="19">
      <t>ソウトウ</t>
    </rPh>
    <rPh sb="19" eb="20">
      <t>ビ</t>
    </rPh>
    <rPh sb="25" eb="26">
      <t>ニチ</t>
    </rPh>
    <rPh sb="27" eb="29">
      <t>クウハク</t>
    </rPh>
    <rPh sb="29" eb="30">
      <t>ビ</t>
    </rPh>
    <rPh sb="31" eb="32">
      <t>モウ</t>
    </rPh>
    <rPh sb="37" eb="40">
      <t>グタイテキ</t>
    </rPh>
    <rPh sb="41" eb="43">
      <t>ライショ</t>
    </rPh>
    <rPh sb="43" eb="44">
      <t>ビ</t>
    </rPh>
    <rPh sb="46" eb="48">
      <t>ニンテイ</t>
    </rPh>
    <rPh sb="48" eb="49">
      <t>ジ</t>
    </rPh>
    <rPh sb="50" eb="52">
      <t>キコウ</t>
    </rPh>
    <rPh sb="53" eb="55">
      <t>シテイ</t>
    </rPh>
    <phoneticPr fontId="14"/>
  </si>
  <si>
    <t>ハローワーク来所予定表</t>
    <rPh sb="6" eb="8">
      <t>ライショ</t>
    </rPh>
    <rPh sb="8" eb="10">
      <t>ヨテイ</t>
    </rPh>
    <rPh sb="10" eb="11">
      <t>ヒョウ</t>
    </rPh>
    <phoneticPr fontId="14"/>
  </si>
  <si>
    <t>※ハローワーク来所日は、訓練時間に含まれません。</t>
    <rPh sb="7" eb="9">
      <t>ライショ</t>
    </rPh>
    <rPh sb="9" eb="10">
      <t>ビ</t>
    </rPh>
    <rPh sb="12" eb="14">
      <t>クンレン</t>
    </rPh>
    <rPh sb="14" eb="16">
      <t>ジカン</t>
    </rPh>
    <rPh sb="17" eb="18">
      <t>フク</t>
    </rPh>
    <phoneticPr fontId="14"/>
  </si>
  <si>
    <t>③</t>
    <phoneticPr fontId="14"/>
  </si>
  <si>
    <t>科目名</t>
    <phoneticPr fontId="79"/>
  </si>
  <si>
    <t>(1)</t>
    <phoneticPr fontId="79"/>
  </si>
  <si>
    <t>上記の者の訓練期間における当社としての職業能力についての評価は、以下のとおりです。</t>
    <phoneticPr fontId="79"/>
  </si>
  <si>
    <t>Ⅱ　知識、技能・技術に関する能力　　（「知識、技能・技術に関する評価項目」ごとに、該当する欄に○を記入）　　</t>
    <phoneticPr fontId="79"/>
  </si>
  <si>
    <t>A：到達水準を十分に上回った　B：到達水準に達した　C：到達水準に達しなかった 評価は、試験結果等に基づき記入されたものです）</t>
    <phoneticPr fontId="79"/>
  </si>
  <si>
    <t>知識、技能・技術に関する評価項目</t>
    <phoneticPr fontId="79"/>
  </si>
  <si>
    <t>コード</t>
    <phoneticPr fontId="79"/>
  </si>
  <si>
    <r>
      <rPr>
        <b/>
        <sz val="9"/>
        <rFont val="ＭＳ Ｐゴシック"/>
        <family val="3"/>
        <charset val="128"/>
      </rPr>
      <t>評価項目の引用元</t>
    </r>
    <r>
      <rPr>
        <sz val="8"/>
        <rFont val="ＭＳ Ｐゴシック"/>
        <family val="3"/>
        <charset val="128"/>
      </rPr>
      <t>（企業横断的な評価基準を活用した場合のみ）</t>
    </r>
    <phoneticPr fontId="79"/>
  </si>
  <si>
    <r>
      <t>（３）訓練期間中又は訓練終了後に取得した資格（任意）</t>
    </r>
    <r>
      <rPr>
        <sz val="9"/>
        <rFont val="ＭＳ Ｐゴシック"/>
        <family val="3"/>
        <charset val="128"/>
      </rPr>
      <t>　</t>
    </r>
    <r>
      <rPr>
        <sz val="8"/>
        <rFont val="ＭＳ Ｐゴシック"/>
        <family val="3"/>
        <charset val="128"/>
      </rPr>
      <t>※訓練と密接に関わる資格のみを記入</t>
    </r>
    <phoneticPr fontId="79"/>
  </si>
  <si>
    <t>00 基礎分野</t>
  </si>
  <si>
    <t>02 IT分野</t>
  </si>
  <si>
    <t>03 営業・販売・事務分野</t>
  </si>
  <si>
    <t>04 医療事務分野</t>
  </si>
  <si>
    <t>06 農業分野</t>
  </si>
  <si>
    <t>07 林業分野</t>
  </si>
  <si>
    <t>08 旅行・観光分野</t>
  </si>
  <si>
    <t>09 警備・保安分野</t>
  </si>
  <si>
    <t>10 クリエート（企画・創作）分野</t>
  </si>
  <si>
    <t>11 デザイン分野</t>
  </si>
  <si>
    <t>12 輸送サービス分野</t>
  </si>
  <si>
    <t>13 エコ分野</t>
  </si>
  <si>
    <t>14 調理分野</t>
  </si>
  <si>
    <t>15 電気関連分野</t>
  </si>
  <si>
    <t>16 機械関連分野</t>
  </si>
  <si>
    <t>17 金属関連分野</t>
  </si>
  <si>
    <t>18 建設関連分野</t>
  </si>
  <si>
    <t>19 理容・美容関連分野</t>
  </si>
  <si>
    <t>資格欄文字結合結果</t>
    <rPh sb="0" eb="2">
      <t>シカク</t>
    </rPh>
    <rPh sb="2" eb="3">
      <t>ラン</t>
    </rPh>
    <rPh sb="3" eb="5">
      <t>モジ</t>
    </rPh>
    <rPh sb="5" eb="7">
      <t>ケツゴウ</t>
    </rPh>
    <rPh sb="7" eb="9">
      <t>ケッカ</t>
    </rPh>
    <phoneticPr fontId="14"/>
  </si>
  <si>
    <t>コース情報登録内容</t>
    <rPh sb="3" eb="5">
      <t>ジョウホウ</t>
    </rPh>
    <rPh sb="5" eb="7">
      <t>トウロク</t>
    </rPh>
    <rPh sb="7" eb="9">
      <t>ナイヨウ</t>
    </rPh>
    <phoneticPr fontId="14"/>
  </si>
  <si>
    <t>画面ID</t>
  </si>
  <si>
    <t>バージョン</t>
  </si>
  <si>
    <t>申請年月日</t>
  </si>
  <si>
    <t>募集期間開始年月日</t>
  </si>
  <si>
    <t>募集期間終了年月日</t>
  </si>
  <si>
    <t>選考年月日</t>
  </si>
  <si>
    <t>選考結果通知年月日</t>
  </si>
  <si>
    <t>訓練期間開始年月日</t>
  </si>
  <si>
    <t>訓練期間終了年月日</t>
  </si>
  <si>
    <t>訓練時間開始-時</t>
  </si>
  <si>
    <t>訓練時間開始-分</t>
  </si>
  <si>
    <t>訓練時間終了-時</t>
  </si>
  <si>
    <t>訓練時間終了-分</t>
  </si>
  <si>
    <t>定員</t>
  </si>
  <si>
    <t>訓練対象者の条件</t>
  </si>
  <si>
    <t>訓練推奨者-新規学校卒業者</t>
  </si>
  <si>
    <t>訓練推奨者-ニート等の若者</t>
  </si>
  <si>
    <t>訓練推奨者-障害者</t>
  </si>
  <si>
    <t>訓練推奨者-母子家庭の母等</t>
  </si>
  <si>
    <t>訓練推奨者-被災者</t>
  </si>
  <si>
    <t>訓練推奨者-外国人</t>
  </si>
  <si>
    <t>訓練推奨者-その他</t>
  </si>
  <si>
    <t>訓練修了後に取得できる資格</t>
  </si>
  <si>
    <t>就職先の業種・職種</t>
  </si>
  <si>
    <t>訓練内容</t>
  </si>
  <si>
    <t>訓練手法-実技</t>
  </si>
  <si>
    <t>訓練手法-企業実習</t>
  </si>
  <si>
    <t>訓練手法-その他</t>
  </si>
  <si>
    <t>訓練手法-その他内容</t>
  </si>
  <si>
    <t>新規実績区分</t>
  </si>
  <si>
    <t>来所日</t>
    <rPh sb="0" eb="2">
      <t>ライショ</t>
    </rPh>
    <rPh sb="2" eb="3">
      <t>ビ</t>
    </rPh>
    <phoneticPr fontId="14"/>
  </si>
  <si>
    <t>株式会社Ｂ</t>
    <phoneticPr fontId="14"/>
  </si>
  <si>
    <t>株式会社Ｃ</t>
    <phoneticPr fontId="14"/>
  </si>
  <si>
    <t>株式会社Ｄ</t>
    <phoneticPr fontId="14"/>
  </si>
  <si>
    <t>株式会社以外の事業主</t>
    <phoneticPr fontId="14"/>
  </si>
  <si>
    <t>事業主団体等</t>
    <phoneticPr fontId="14"/>
  </si>
  <si>
    <t>専修学校・各種学校</t>
    <phoneticPr fontId="14"/>
  </si>
  <si>
    <t>大学等</t>
    <phoneticPr fontId="14"/>
  </si>
  <si>
    <t>一般公益社団法人等</t>
    <phoneticPr fontId="14"/>
  </si>
  <si>
    <t>社会福祉法人</t>
    <phoneticPr fontId="14"/>
  </si>
  <si>
    <t>職業訓練法人</t>
    <phoneticPr fontId="14"/>
  </si>
  <si>
    <t xml:space="preserve">ＮＰＯ法人  </t>
    <phoneticPr fontId="14"/>
  </si>
  <si>
    <t>その他（</t>
    <phoneticPr fontId="14"/>
  </si>
  <si>
    <t>　　）</t>
    <phoneticPr fontId="14"/>
  </si>
  <si>
    <r>
      <t>就職を想定する職業・職種</t>
    </r>
    <r>
      <rPr>
        <sz val="8"/>
        <rFont val="ＭＳ Ｐゴシック"/>
        <family val="3"/>
        <charset val="128"/>
      </rPr>
      <t/>
    </r>
    <rPh sb="0" eb="2">
      <t>シュウショク</t>
    </rPh>
    <rPh sb="3" eb="5">
      <t>ソウテイ</t>
    </rPh>
    <rPh sb="7" eb="9">
      <t>ショクギョウ</t>
    </rPh>
    <rPh sb="10" eb="12">
      <t>ショクシュ</t>
    </rPh>
    <phoneticPr fontId="14"/>
  </si>
  <si>
    <t>　　※2　　記入の対象となる求職者支援訓練の訓練科については、ホームーページに掲載している「求職者支援訓練の選定方法」をご確認下さい。</t>
    <rPh sb="6" eb="8">
      <t>キニュウ</t>
    </rPh>
    <rPh sb="9" eb="11">
      <t>タイショウ</t>
    </rPh>
    <rPh sb="14" eb="16">
      <t>キュウショク</t>
    </rPh>
    <rPh sb="16" eb="17">
      <t>シャ</t>
    </rPh>
    <rPh sb="17" eb="19">
      <t>シエン</t>
    </rPh>
    <rPh sb="19" eb="21">
      <t>クンレン</t>
    </rPh>
    <rPh sb="22" eb="24">
      <t>クンレン</t>
    </rPh>
    <rPh sb="24" eb="25">
      <t>カ</t>
    </rPh>
    <rPh sb="39" eb="41">
      <t>ケイサイ</t>
    </rPh>
    <rPh sb="46" eb="49">
      <t>キュウショクシャ</t>
    </rPh>
    <rPh sb="49" eb="51">
      <t>シエン</t>
    </rPh>
    <rPh sb="51" eb="53">
      <t>クンレン</t>
    </rPh>
    <rPh sb="54" eb="56">
      <t>センテイ</t>
    </rPh>
    <rPh sb="56" eb="58">
      <t>ホウホウ</t>
    </rPh>
    <rPh sb="61" eb="63">
      <t>カクニン</t>
    </rPh>
    <rPh sb="63" eb="64">
      <t>クダ</t>
    </rPh>
    <phoneticPr fontId="14"/>
  </si>
  <si>
    <t>　　※4　　電子データに入力する場合は、背景に色が付いているセルに入力して下さい。</t>
    <rPh sb="6" eb="8">
      <t>デンシ</t>
    </rPh>
    <rPh sb="12" eb="14">
      <t>ニュウリョク</t>
    </rPh>
    <rPh sb="16" eb="18">
      <t>バアイ</t>
    </rPh>
    <rPh sb="20" eb="22">
      <t>ハイケイ</t>
    </rPh>
    <rPh sb="23" eb="24">
      <t>イロ</t>
    </rPh>
    <rPh sb="25" eb="26">
      <t>ツ</t>
    </rPh>
    <rPh sb="33" eb="35">
      <t>ニュウリョク</t>
    </rPh>
    <rPh sb="37" eb="38">
      <t>クダ</t>
    </rPh>
    <phoneticPr fontId="14"/>
  </si>
  <si>
    <t>　　※6　　実績が不明な場合は、機構支部にお問い合わせ下さい。</t>
    <rPh sb="6" eb="8">
      <t>ジッセキ</t>
    </rPh>
    <rPh sb="9" eb="11">
      <t>フメイ</t>
    </rPh>
    <rPh sb="12" eb="14">
      <t>バアイ</t>
    </rPh>
    <rPh sb="16" eb="18">
      <t>キコウ</t>
    </rPh>
    <rPh sb="18" eb="20">
      <t>シブ</t>
    </rPh>
    <rPh sb="22" eb="23">
      <t>ト</t>
    </rPh>
    <rPh sb="24" eb="25">
      <t>ア</t>
    </rPh>
    <rPh sb="27" eb="28">
      <t>クダ</t>
    </rPh>
    <phoneticPr fontId="14"/>
  </si>
  <si>
    <t>１　申請内容は正しく記載してください。認定後、虚偽又は不正の申請を行ったことが判明した場合には、認定
　の取消しを行うことや、訓練終了後の奨励金を支払わないこと等、所要の措置を講ずることがあります。
２　３「訓練科名」は、訓練内容や訓練に係る職種が容易に分かるような名称を設定の上、記載してください。
３　４「訓練実施施設名」「所在地」には、実際に職業訓練を行う施設の名称及び所在地を記載してください。
４　５「訓練実施機関番号」には、過去に認定職業訓練を行った際、独立行政法人高齢・障害・求職者雇用支援機構
　から交付された番号を記載してください。
    なお、初めて申請を行う際には「初回」と記載してください。
５　６「法人番号」には、国税庁から法人番号指定通知書にて通知された法人番号（13桁）を記載してください。
６　※機構処理欄には、記載しないでください。</t>
    <rPh sb="2" eb="4">
      <t>シンセイ</t>
    </rPh>
    <rPh sb="4" eb="6">
      <t>ナイヨウ</t>
    </rPh>
    <rPh sb="7" eb="8">
      <t>タダ</t>
    </rPh>
    <rPh sb="10" eb="12">
      <t>キサイ</t>
    </rPh>
    <rPh sb="19" eb="22">
      <t>ニンテイゴ</t>
    </rPh>
    <rPh sb="23" eb="25">
      <t>キョギ</t>
    </rPh>
    <rPh sb="25" eb="26">
      <t>サ</t>
    </rPh>
    <rPh sb="27" eb="29">
      <t>フセイ</t>
    </rPh>
    <rPh sb="30" eb="32">
      <t>シンセイ</t>
    </rPh>
    <rPh sb="33" eb="34">
      <t>オコナ</t>
    </rPh>
    <rPh sb="39" eb="41">
      <t>ハンメイ</t>
    </rPh>
    <rPh sb="43" eb="45">
      <t>バアイ</t>
    </rPh>
    <rPh sb="48" eb="50">
      <t>ニンテイ</t>
    </rPh>
    <rPh sb="53" eb="55">
      <t>トリケシ</t>
    </rPh>
    <rPh sb="57" eb="58">
      <t>オコナ</t>
    </rPh>
    <rPh sb="63" eb="65">
      <t>クンレン</t>
    </rPh>
    <rPh sb="65" eb="68">
      <t>シュウリョウゴ</t>
    </rPh>
    <rPh sb="69" eb="72">
      <t>ショウレイキン</t>
    </rPh>
    <rPh sb="73" eb="75">
      <t>シハラ</t>
    </rPh>
    <rPh sb="80" eb="81">
      <t>トウ</t>
    </rPh>
    <rPh sb="82" eb="84">
      <t>ショヨウ</t>
    </rPh>
    <rPh sb="85" eb="87">
      <t>ソチ</t>
    </rPh>
    <rPh sb="88" eb="89">
      <t>コウ</t>
    </rPh>
    <rPh sb="239" eb="241">
      <t>コウレイ</t>
    </rPh>
    <rPh sb="242" eb="244">
      <t>ショウガイ</t>
    </rPh>
    <rPh sb="245" eb="248">
      <t>キュウショクシャ</t>
    </rPh>
    <rPh sb="248" eb="250">
      <t>コヨウ</t>
    </rPh>
    <rPh sb="250" eb="252">
      <t>シエン</t>
    </rPh>
    <rPh sb="252" eb="254">
      <t>キコウ</t>
    </rPh>
    <rPh sb="313" eb="315">
      <t>ホウジン</t>
    </rPh>
    <rPh sb="315" eb="317">
      <t>バンゴウ</t>
    </rPh>
    <rPh sb="321" eb="324">
      <t>コクゼイチョウ</t>
    </rPh>
    <rPh sb="326" eb="328">
      <t>ホウジン</t>
    </rPh>
    <rPh sb="328" eb="330">
      <t>バンゴウ</t>
    </rPh>
    <rPh sb="330" eb="332">
      <t>シテイ</t>
    </rPh>
    <rPh sb="332" eb="335">
      <t>ツウチショ</t>
    </rPh>
    <rPh sb="337" eb="339">
      <t>ツウチ</t>
    </rPh>
    <rPh sb="342" eb="344">
      <t>ホウジン</t>
    </rPh>
    <rPh sb="344" eb="346">
      <t>バンゴウ</t>
    </rPh>
    <rPh sb="349" eb="350">
      <t>ケタ</t>
    </rPh>
    <rPh sb="352" eb="354">
      <t>キサイ</t>
    </rPh>
    <phoneticPr fontId="14"/>
  </si>
  <si>
    <t>職業能力開発促進法（昭和44年法律第64号）第30条の３に規定するキャリアコンサルタント</t>
    <rPh sb="0" eb="2">
      <t>ショクギョウ</t>
    </rPh>
    <rPh sb="2" eb="4">
      <t>ノウリョク</t>
    </rPh>
    <rPh sb="4" eb="6">
      <t>カイハツ</t>
    </rPh>
    <rPh sb="6" eb="9">
      <t>ソクシンホウ</t>
    </rPh>
    <rPh sb="10" eb="12">
      <t>ショウワ</t>
    </rPh>
    <rPh sb="14" eb="15">
      <t>ネン</t>
    </rPh>
    <rPh sb="15" eb="17">
      <t>ホウリツ</t>
    </rPh>
    <rPh sb="17" eb="18">
      <t>ダイ</t>
    </rPh>
    <rPh sb="20" eb="21">
      <t>ゴウ</t>
    </rPh>
    <rPh sb="22" eb="23">
      <t>ダイ</t>
    </rPh>
    <rPh sb="25" eb="26">
      <t>ジョウ</t>
    </rPh>
    <rPh sb="29" eb="31">
      <t>キテイ</t>
    </rPh>
    <phoneticPr fontId="14"/>
  </si>
  <si>
    <t>　　※9　　⑬は、平成28年4月1日以降に開講した訓練科の実績を入力する場合のみ記入してください。</t>
    <rPh sb="9" eb="11">
      <t>ヘイセイ</t>
    </rPh>
    <rPh sb="13" eb="14">
      <t>ネン</t>
    </rPh>
    <rPh sb="15" eb="16">
      <t>ガツ</t>
    </rPh>
    <rPh sb="17" eb="18">
      <t>ニチ</t>
    </rPh>
    <rPh sb="18" eb="20">
      <t>イコウ</t>
    </rPh>
    <rPh sb="21" eb="23">
      <t>カイコウ</t>
    </rPh>
    <rPh sb="25" eb="28">
      <t>クンレンカ</t>
    </rPh>
    <rPh sb="29" eb="31">
      <t>ジッセキ</t>
    </rPh>
    <rPh sb="32" eb="34">
      <t>ニュウリョク</t>
    </rPh>
    <rPh sb="36" eb="38">
      <t>バアイ</t>
    </rPh>
    <rPh sb="40" eb="42">
      <t>キニュウ</t>
    </rPh>
    <phoneticPr fontId="14"/>
  </si>
  <si>
    <t>　　※10　⑮は、平成28年3月31日以前に開講した訓練科の実績を入力する場合は、訓練終了日において65歳以上の者は除外されません。</t>
    <rPh sb="9" eb="11">
      <t>ヘイセイ</t>
    </rPh>
    <rPh sb="13" eb="14">
      <t>ネン</t>
    </rPh>
    <rPh sb="15" eb="16">
      <t>ガツ</t>
    </rPh>
    <rPh sb="18" eb="19">
      <t>ニチ</t>
    </rPh>
    <rPh sb="19" eb="21">
      <t>イゼン</t>
    </rPh>
    <rPh sb="22" eb="24">
      <t>カイコウ</t>
    </rPh>
    <rPh sb="26" eb="28">
      <t>クンレン</t>
    </rPh>
    <rPh sb="28" eb="29">
      <t>カ</t>
    </rPh>
    <rPh sb="30" eb="32">
      <t>ジッセキ</t>
    </rPh>
    <rPh sb="33" eb="35">
      <t>ニュウリョク</t>
    </rPh>
    <rPh sb="37" eb="39">
      <t>バアイ</t>
    </rPh>
    <rPh sb="41" eb="43">
      <t>クンレン</t>
    </rPh>
    <rPh sb="43" eb="45">
      <t>シュウリョウ</t>
    </rPh>
    <rPh sb="45" eb="46">
      <t>ビ</t>
    </rPh>
    <rPh sb="52" eb="53">
      <t>サイ</t>
    </rPh>
    <rPh sb="53" eb="55">
      <t>イジョウ</t>
    </rPh>
    <rPh sb="56" eb="57">
      <t>モノ</t>
    </rPh>
    <rPh sb="58" eb="60">
      <t>ジョガイ</t>
    </rPh>
    <phoneticPr fontId="14"/>
  </si>
  <si>
    <r>
      <t>　　※5　　⑫は、基礎コースの実績を入力する場合のみ使用してください。</t>
    </r>
    <r>
      <rPr>
        <sz val="12"/>
        <color rgb="FF0000FF"/>
        <rFont val="ＭＳ Ｐゴシック"/>
        <family val="3"/>
        <charset val="128"/>
      </rPr>
      <t/>
    </r>
    <rPh sb="9" eb="11">
      <t>キソ</t>
    </rPh>
    <rPh sb="15" eb="17">
      <t>ジッセキ</t>
    </rPh>
    <rPh sb="18" eb="20">
      <t>ニュウリョク</t>
    </rPh>
    <rPh sb="22" eb="24">
      <t>バアイ</t>
    </rPh>
    <rPh sb="26" eb="28">
      <t>シヨウ</t>
    </rPh>
    <phoneticPr fontId="14"/>
  </si>
  <si>
    <t>職場見学等</t>
    <rPh sb="0" eb="2">
      <t>ショクバ</t>
    </rPh>
    <rPh sb="2" eb="4">
      <t>ケンガク</t>
    </rPh>
    <rPh sb="4" eb="5">
      <t>トウ</t>
    </rPh>
    <phoneticPr fontId="79"/>
  </si>
  <si>
    <t xml:space="preserve">⑦
訓練期間
</t>
    <phoneticPr fontId="14"/>
  </si>
  <si>
    <t>⑧</t>
    <phoneticPr fontId="14"/>
  </si>
  <si>
    <t>⑨</t>
    <phoneticPr fontId="14"/>
  </si>
  <si>
    <t>⑪</t>
    <phoneticPr fontId="52"/>
  </si>
  <si>
    <t xml:space="preserve">
⑬
⑩及び⑪のうち、65歳以上の者（⑫を除く）</t>
    <rPh sb="6" eb="7">
      <t>オヨ</t>
    </rPh>
    <rPh sb="15" eb="16">
      <t>サイ</t>
    </rPh>
    <rPh sb="16" eb="18">
      <t>イジョウ</t>
    </rPh>
    <rPh sb="19" eb="20">
      <t>モノ</t>
    </rPh>
    <rPh sb="23" eb="24">
      <t>ノゾ</t>
    </rPh>
    <phoneticPr fontId="14"/>
  </si>
  <si>
    <t xml:space="preserve">
⑭
その他就職率適用就職者</t>
    <rPh sb="7" eb="8">
      <t>タ</t>
    </rPh>
    <rPh sb="8" eb="10">
      <t>シュウショク</t>
    </rPh>
    <rPh sb="10" eb="11">
      <t>リツ</t>
    </rPh>
    <rPh sb="11" eb="13">
      <t>テキヨウ</t>
    </rPh>
    <rPh sb="13" eb="16">
      <t>シュウショクシャ</t>
    </rPh>
    <phoneticPr fontId="14"/>
  </si>
  <si>
    <t xml:space="preserve">
⑮
雇用保険適用就職者</t>
    <rPh sb="5" eb="7">
      <t>コヨウ</t>
    </rPh>
    <rPh sb="7" eb="9">
      <t>ホケン</t>
    </rPh>
    <rPh sb="9" eb="11">
      <t>テキヨウ</t>
    </rPh>
    <rPh sb="11" eb="14">
      <t>シュウショクシャ</t>
    </rPh>
    <phoneticPr fontId="13"/>
  </si>
  <si>
    <r>
      <t xml:space="preserve">
⑯
参考指標（その他就職率）
</t>
    </r>
    <r>
      <rPr>
        <sz val="6"/>
        <rFont val="ＭＳ Ｐゴシック"/>
        <family val="3"/>
        <charset val="128"/>
      </rPr>
      <t>（自動計算）</t>
    </r>
    <rPh sb="5" eb="7">
      <t>サンコウ</t>
    </rPh>
    <rPh sb="7" eb="9">
      <t>シヒョウ</t>
    </rPh>
    <rPh sb="12" eb="13">
      <t>タ</t>
    </rPh>
    <rPh sb="13" eb="16">
      <t>シュウショクリツ</t>
    </rPh>
    <rPh sb="19" eb="21">
      <t>ジドウ</t>
    </rPh>
    <rPh sb="21" eb="23">
      <t>ケイサン</t>
    </rPh>
    <phoneticPr fontId="14"/>
  </si>
  <si>
    <r>
      <t xml:space="preserve">
⑰
雇用保険適用
就職率
</t>
    </r>
    <r>
      <rPr>
        <sz val="6"/>
        <rFont val="ＭＳ Ｐゴシック"/>
        <family val="3"/>
        <charset val="128"/>
      </rPr>
      <t xml:space="preserve">（自動計算）
</t>
    </r>
    <rPh sb="5" eb="7">
      <t>コヨウ</t>
    </rPh>
    <rPh sb="7" eb="9">
      <t>ホケン</t>
    </rPh>
    <rPh sb="9" eb="11">
      <t>テキヨウ</t>
    </rPh>
    <rPh sb="12" eb="14">
      <t>シュウショク</t>
    </rPh>
    <rPh sb="14" eb="15">
      <t>リツ</t>
    </rPh>
    <rPh sb="17" eb="19">
      <t>ジドウ</t>
    </rPh>
    <rPh sb="19" eb="21">
      <t>ケイサン</t>
    </rPh>
    <phoneticPr fontId="14"/>
  </si>
  <si>
    <t>実践コース</t>
    <phoneticPr fontId="14"/>
  </si>
  <si>
    <t>～</t>
    <phoneticPr fontId="14"/>
  </si>
  <si>
    <r>
      <t>注）※1　　この様式に記入する実績は、</t>
    </r>
    <r>
      <rPr>
        <u/>
        <sz val="12"/>
        <rFont val="ＭＳ Ｐゴシック"/>
        <family val="3"/>
        <charset val="128"/>
      </rPr>
      <t>訓練科の選定</t>
    </r>
    <r>
      <rPr>
        <sz val="12"/>
        <rFont val="ＭＳ Ｐゴシック"/>
        <family val="3"/>
        <charset val="128"/>
      </rPr>
      <t>に使用します。</t>
    </r>
    <rPh sb="0" eb="1">
      <t>チュウ</t>
    </rPh>
    <rPh sb="8" eb="10">
      <t>ヨウシキ</t>
    </rPh>
    <rPh sb="11" eb="13">
      <t>キニュウ</t>
    </rPh>
    <rPh sb="15" eb="17">
      <t>ジッセキ</t>
    </rPh>
    <rPh sb="19" eb="22">
      <t>クンレンカ</t>
    </rPh>
    <rPh sb="23" eb="25">
      <t>センテイ</t>
    </rPh>
    <rPh sb="26" eb="28">
      <t>シヨウ</t>
    </rPh>
    <phoneticPr fontId="14"/>
  </si>
  <si>
    <t>　　※3　　求職者支援訓練の就職率（⑰雇用保険適用就職率）の計算方法は、「⑮/（⑩+⑪-⑫-⑬）×100」です。</t>
    <rPh sb="6" eb="8">
      <t>キュウショク</t>
    </rPh>
    <rPh sb="8" eb="9">
      <t>シャ</t>
    </rPh>
    <rPh sb="9" eb="11">
      <t>シエン</t>
    </rPh>
    <rPh sb="11" eb="13">
      <t>クンレン</t>
    </rPh>
    <rPh sb="14" eb="16">
      <t>シュウショク</t>
    </rPh>
    <rPh sb="16" eb="17">
      <t>リツ</t>
    </rPh>
    <rPh sb="19" eb="21">
      <t>コヨウ</t>
    </rPh>
    <rPh sb="21" eb="23">
      <t>ホケン</t>
    </rPh>
    <rPh sb="23" eb="25">
      <t>テキヨウ</t>
    </rPh>
    <rPh sb="25" eb="28">
      <t>シュウショクリツ</t>
    </rPh>
    <rPh sb="30" eb="32">
      <t>ケイサン</t>
    </rPh>
    <rPh sb="32" eb="34">
      <t>ホウホウ</t>
    </rPh>
    <phoneticPr fontId="14"/>
  </si>
  <si>
    <t>　　※8　　⑯参考指標（その他就職率）は、訓練科の選定の際に主たる評価要素以外の評価要素として使用しますが、その計算方法は、「⑭/（⑩+⑪-⑫）×100」です。</t>
    <rPh sb="7" eb="9">
      <t>サンコウ</t>
    </rPh>
    <rPh sb="9" eb="11">
      <t>シヒョウ</t>
    </rPh>
    <rPh sb="14" eb="15">
      <t>タ</t>
    </rPh>
    <rPh sb="15" eb="18">
      <t>シュウショクリツ</t>
    </rPh>
    <rPh sb="21" eb="24">
      <t>クンレンカ</t>
    </rPh>
    <rPh sb="25" eb="27">
      <t>センテイ</t>
    </rPh>
    <rPh sb="28" eb="29">
      <t>サイ</t>
    </rPh>
    <rPh sb="30" eb="31">
      <t>シュ</t>
    </rPh>
    <rPh sb="33" eb="35">
      <t>ヒョウカ</t>
    </rPh>
    <rPh sb="35" eb="37">
      <t>ヨウソ</t>
    </rPh>
    <rPh sb="37" eb="39">
      <t>イガイ</t>
    </rPh>
    <rPh sb="40" eb="42">
      <t>ヒョウカ</t>
    </rPh>
    <rPh sb="42" eb="44">
      <t>ヨウソ</t>
    </rPh>
    <rPh sb="47" eb="49">
      <t>シヨウ</t>
    </rPh>
    <rPh sb="56" eb="58">
      <t>ケイサン</t>
    </rPh>
    <rPh sb="58" eb="60">
      <t>ホウホウ</t>
    </rPh>
    <phoneticPr fontId="14"/>
  </si>
  <si>
    <t>職業能力開発促進法（昭和44年法律第64号）第30条の３に規定するキャリアコンサルタント</t>
    <phoneticPr fontId="14"/>
  </si>
  <si>
    <t>省略の有無</t>
    <rPh sb="0" eb="2">
      <t>ショウリャク</t>
    </rPh>
    <rPh sb="3" eb="5">
      <t>ウム</t>
    </rPh>
    <phoneticPr fontId="14"/>
  </si>
  <si>
    <t>講師氏名</t>
    <rPh sb="0" eb="2">
      <t>コウシ</t>
    </rPh>
    <rPh sb="2" eb="4">
      <t>シメイ</t>
    </rPh>
    <phoneticPr fontId="14"/>
  </si>
  <si>
    <t>登録番号</t>
    <rPh sb="0" eb="2">
      <t>トウロク</t>
    </rPh>
    <rPh sb="2" eb="4">
      <t>バンゴウ</t>
    </rPh>
    <phoneticPr fontId="14"/>
  </si>
  <si>
    <t>　（３）職業訓練の実施に関して必要な法令等に基づく手続きが適切に行われていること。</t>
    <phoneticPr fontId="14"/>
  </si>
  <si>
    <t>職場復帰支援コース
(※基礎コースのみ）</t>
    <rPh sb="0" eb="2">
      <t>ショクバ</t>
    </rPh>
    <rPh sb="2" eb="4">
      <t>フッキ</t>
    </rPh>
    <rPh sb="4" eb="6">
      <t>シエン</t>
    </rPh>
    <rPh sb="12" eb="14">
      <t>キソ</t>
    </rPh>
    <phoneticPr fontId="14"/>
  </si>
  <si>
    <t>変更届出書等
提出あり</t>
    <rPh sb="0" eb="2">
      <t>ヘンコウ</t>
    </rPh>
    <rPh sb="2" eb="5">
      <t>トドケデショ</t>
    </rPh>
    <rPh sb="5" eb="6">
      <t>ナド</t>
    </rPh>
    <rPh sb="7" eb="9">
      <t>テイシュツ</t>
    </rPh>
    <phoneticPr fontId="14"/>
  </si>
  <si>
    <t>日</t>
    <rPh sb="0" eb="1">
      <t>ヒ</t>
    </rPh>
    <phoneticPr fontId="14"/>
  </si>
  <si>
    <t>事務室の平面図</t>
    <rPh sb="0" eb="3">
      <t>ジムシツ</t>
    </rPh>
    <rPh sb="4" eb="7">
      <t>ヘイメンズ</t>
    </rPh>
    <phoneticPr fontId="14"/>
  </si>
  <si>
    <t>‐</t>
    <phoneticPr fontId="14"/>
  </si>
  <si>
    <t>施設所在地・電話番号</t>
    <rPh sb="0" eb="2">
      <t>シセツ</t>
    </rPh>
    <rPh sb="2" eb="5">
      <t>ショザイチ</t>
    </rPh>
    <rPh sb="6" eb="8">
      <t>デンワ</t>
    </rPh>
    <rPh sb="8" eb="10">
      <t>バンゴウ</t>
    </rPh>
    <phoneticPr fontId="14"/>
  </si>
  <si>
    <t>最寄駅</t>
    <rPh sb="0" eb="2">
      <t>モヨ</t>
    </rPh>
    <rPh sb="2" eb="3">
      <t>エキ</t>
    </rPh>
    <phoneticPr fontId="14"/>
  </si>
  <si>
    <t>訓練内容及び受入体制</t>
    <rPh sb="0" eb="2">
      <t>クンレン</t>
    </rPh>
    <rPh sb="2" eb="4">
      <t>ナイヨウ</t>
    </rPh>
    <rPh sb="4" eb="5">
      <t>オヨ</t>
    </rPh>
    <rPh sb="6" eb="7">
      <t>ウ</t>
    </rPh>
    <rPh sb="7" eb="8">
      <t>イ</t>
    </rPh>
    <rPh sb="8" eb="10">
      <t>タイセイ</t>
    </rPh>
    <phoneticPr fontId="14"/>
  </si>
  <si>
    <t>管理責任者
氏名(役職)</t>
    <rPh sb="0" eb="2">
      <t>カンリ</t>
    </rPh>
    <rPh sb="2" eb="5">
      <t>セキニンシャ</t>
    </rPh>
    <rPh sb="6" eb="8">
      <t>シメイ</t>
    </rPh>
    <rPh sb="9" eb="11">
      <t>ヤクショク</t>
    </rPh>
    <phoneticPr fontId="14"/>
  </si>
  <si>
    <t>訓練評価者
氏名（役職）</t>
    <rPh sb="0" eb="2">
      <t>クンレン</t>
    </rPh>
    <rPh sb="2" eb="5">
      <t>ヒョウカシャ</t>
    </rPh>
    <rPh sb="6" eb="8">
      <t>シメイ</t>
    </rPh>
    <rPh sb="9" eb="11">
      <t>ヤクショク</t>
    </rPh>
    <phoneticPr fontId="14"/>
  </si>
  <si>
    <t>事務担当者
氏名(役職)</t>
    <rPh sb="0" eb="2">
      <t>ジム</t>
    </rPh>
    <rPh sb="2" eb="5">
      <t>タントウシャ</t>
    </rPh>
    <rPh sb="6" eb="8">
      <t>シメイ</t>
    </rPh>
    <rPh sb="9" eb="11">
      <t>ヤクショク</t>
    </rPh>
    <phoneticPr fontId="14"/>
  </si>
  <si>
    <t>受入予定人数</t>
    <rPh sb="0" eb="1">
      <t>ウ</t>
    </rPh>
    <rPh sb="1" eb="2">
      <t>イ</t>
    </rPh>
    <rPh sb="2" eb="4">
      <t>ヨテイ</t>
    </rPh>
    <rPh sb="4" eb="6">
      <t>ニンズウ</t>
    </rPh>
    <phoneticPr fontId="14"/>
  </si>
  <si>
    <t>か月目</t>
    <rPh sb="1" eb="2">
      <t>ゲツ</t>
    </rPh>
    <rPh sb="2" eb="3">
      <t>メ</t>
    </rPh>
    <phoneticPr fontId="14"/>
  </si>
  <si>
    <t>No</t>
    <phoneticPr fontId="14"/>
  </si>
  <si>
    <t>TEL</t>
    <phoneticPr fontId="14"/>
  </si>
  <si>
    <t>訓練運営体制</t>
    <rPh sb="0" eb="2">
      <t>クンレン</t>
    </rPh>
    <rPh sb="2" eb="4">
      <t>ウンエイ</t>
    </rPh>
    <rPh sb="4" eb="6">
      <t>タイセイ</t>
    </rPh>
    <phoneticPr fontId="14"/>
  </si>
  <si>
    <t>のとおり</t>
    <phoneticPr fontId="14"/>
  </si>
  <si>
    <t>第１３の１号</t>
    <rPh sb="5" eb="6">
      <t>ゴウ</t>
    </rPh>
    <phoneticPr fontId="13"/>
  </si>
  <si>
    <t>第１４号</t>
    <rPh sb="0" eb="1">
      <t>ダイ</t>
    </rPh>
    <rPh sb="3" eb="4">
      <t>ゴウ</t>
    </rPh>
    <phoneticPr fontId="13"/>
  </si>
  <si>
    <t>第１７号</t>
    <rPh sb="0" eb="1">
      <t>ダイ</t>
    </rPh>
    <phoneticPr fontId="14"/>
  </si>
  <si>
    <r>
      <t>認定様式第</t>
    </r>
    <r>
      <rPr>
        <sz val="11"/>
        <rFont val="ＭＳ Ｐゴシック"/>
        <family val="3"/>
        <charset val="128"/>
      </rPr>
      <t>12号</t>
    </r>
    <phoneticPr fontId="14"/>
  </si>
  <si>
    <r>
      <t>認定様式第</t>
    </r>
    <r>
      <rPr>
        <sz val="9"/>
        <rFont val="ＭＳ Ｐゴシック"/>
        <family val="3"/>
        <charset val="128"/>
      </rPr>
      <t>13の１号</t>
    </r>
    <rPh sb="9" eb="10">
      <t>ゴウ</t>
    </rPh>
    <phoneticPr fontId="79"/>
  </si>
  <si>
    <t>認定様式第15の１号</t>
    <rPh sb="0" eb="2">
      <t>ニンテイ</t>
    </rPh>
    <rPh sb="2" eb="4">
      <t>ヨウシキ</t>
    </rPh>
    <rPh sb="4" eb="5">
      <t>ダイ</t>
    </rPh>
    <rPh sb="9" eb="10">
      <t>ゴウ</t>
    </rPh>
    <phoneticPr fontId="14"/>
  </si>
  <si>
    <t>認定様式第15の２号</t>
    <rPh sb="0" eb="2">
      <t>ニンテイ</t>
    </rPh>
    <rPh sb="2" eb="4">
      <t>ヨウシキ</t>
    </rPh>
    <rPh sb="4" eb="5">
      <t>ダイ</t>
    </rPh>
    <rPh sb="9" eb="10">
      <t>ゴウ</t>
    </rPh>
    <phoneticPr fontId="14"/>
  </si>
  <si>
    <r>
      <t>認定様式第</t>
    </r>
    <r>
      <rPr>
        <sz val="11"/>
        <rFont val="ＭＳ Ｐゴシック"/>
        <family val="3"/>
        <charset val="128"/>
      </rPr>
      <t>16の２号</t>
    </r>
    <rPh sb="0" eb="2">
      <t>ニンテイ</t>
    </rPh>
    <rPh sb="2" eb="4">
      <t>ヨウシキ</t>
    </rPh>
    <rPh sb="4" eb="5">
      <t>ダイ</t>
    </rPh>
    <rPh sb="9" eb="10">
      <t>ゴウ</t>
    </rPh>
    <phoneticPr fontId="14"/>
  </si>
  <si>
    <t>認定様式第17号</t>
    <rPh sb="0" eb="2">
      <t>ニンテイ</t>
    </rPh>
    <rPh sb="2" eb="4">
      <t>ヨウシキ</t>
    </rPh>
    <rPh sb="4" eb="5">
      <t>ダイ</t>
    </rPh>
    <rPh sb="7" eb="8">
      <t>ゴウ</t>
    </rPh>
    <phoneticPr fontId="14"/>
  </si>
  <si>
    <r>
      <t>代表者</t>
    </r>
    <r>
      <rPr>
        <sz val="11"/>
        <rFont val="ＭＳ Ｐゴシック"/>
        <family val="3"/>
        <charset val="128"/>
      </rPr>
      <t>役職名・氏名</t>
    </r>
    <rPh sb="0" eb="2">
      <t>ダイヒョウ</t>
    </rPh>
    <rPh sb="2" eb="3">
      <t>シャ</t>
    </rPh>
    <rPh sb="3" eb="6">
      <t>ヤクショクメイ</t>
    </rPh>
    <rPh sb="7" eb="9">
      <t>シメイ</t>
    </rPh>
    <phoneticPr fontId="14"/>
  </si>
  <si>
    <t>認定様式第５号</t>
    <phoneticPr fontId="14"/>
  </si>
  <si>
    <t>（</t>
    <phoneticPr fontId="79"/>
  </si>
  <si>
    <t>）</t>
    <phoneticPr fontId="79"/>
  </si>
  <si>
    <t>※40文字以内で記入してください。</t>
    <phoneticPr fontId="14"/>
  </si>
  <si>
    <t>か月 ）</t>
    <phoneticPr fontId="79"/>
  </si>
  <si>
    <t>（ 訓練日数</t>
    <phoneticPr fontId="14"/>
  </si>
  <si>
    <t>日 ）</t>
    <phoneticPr fontId="14"/>
  </si>
  <si>
    <t>ニート等の若者</t>
    <phoneticPr fontId="14"/>
  </si>
  <si>
    <t>実施しない</t>
    <phoneticPr fontId="14"/>
  </si>
  <si>
    <t>訓練時間総合計</t>
    <phoneticPr fontId="79"/>
  </si>
  <si>
    <t>※1　企業実習を予定している場合は、様式第10～12号を作成のうえ提出してください。</t>
    <rPh sb="3" eb="5">
      <t>キギョウ</t>
    </rPh>
    <rPh sb="5" eb="7">
      <t>ジッシュウ</t>
    </rPh>
    <rPh sb="8" eb="10">
      <t>ヨテイ</t>
    </rPh>
    <rPh sb="14" eb="16">
      <t>バアイ</t>
    </rPh>
    <rPh sb="18" eb="20">
      <t>ヨウシキ</t>
    </rPh>
    <rPh sb="20" eb="21">
      <t>ダイ</t>
    </rPh>
    <rPh sb="26" eb="27">
      <t>ゴウ</t>
    </rPh>
    <rPh sb="28" eb="30">
      <t>サクセイ</t>
    </rPh>
    <rPh sb="33" eb="35">
      <t>テイシュツ</t>
    </rPh>
    <phoneticPr fontId="14"/>
  </si>
  <si>
    <r>
      <t>※上記については、受講者の費用負担が発生する全ての教科書</t>
    </r>
    <r>
      <rPr>
        <sz val="11"/>
        <rFont val="ＭＳ Ｐゴシック"/>
        <family val="3"/>
        <charset val="128"/>
      </rPr>
      <t>(企業実習で使用する教科書を含む)を記入してください。</t>
    </r>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14"/>
  </si>
  <si>
    <r>
      <t>※上記については、教科書以外で受講者の費用負担が発生する全ての内容</t>
    </r>
    <r>
      <rPr>
        <sz val="11"/>
        <rFont val="ＭＳ Ｐゴシック"/>
        <family val="3"/>
        <charset val="128"/>
      </rPr>
      <t>（職場見学・職場体験・企業実習における交通費等を含む）を記入してください。</t>
    </r>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14"/>
  </si>
  <si>
    <r>
      <t>認定様式第</t>
    </r>
    <r>
      <rPr>
        <sz val="11"/>
        <rFont val="ＭＳ Ｐゴシック"/>
        <family val="3"/>
        <charset val="128"/>
      </rPr>
      <t>10号</t>
    </r>
    <phoneticPr fontId="14"/>
  </si>
  <si>
    <t>　　　  の内容を遵守すること。</t>
    <phoneticPr fontId="14"/>
  </si>
  <si>
    <t>　　　　年　　　　月　　　　日</t>
    <rPh sb="4" eb="5">
      <t>ネン</t>
    </rPh>
    <rPh sb="9" eb="10">
      <t>ツキ</t>
    </rPh>
    <rPh sb="14" eb="15">
      <t>ヒ</t>
    </rPh>
    <phoneticPr fontId="79"/>
  </si>
  <si>
    <t>　 　年 　　月 　　日</t>
    <rPh sb="3" eb="4">
      <t>ネン</t>
    </rPh>
    <rPh sb="7" eb="8">
      <t>ツキ</t>
    </rPh>
    <rPh sb="11" eb="12">
      <t>ヒ</t>
    </rPh>
    <phoneticPr fontId="79"/>
  </si>
  <si>
    <t xml:space="preserve">   　年 　　月 　　日</t>
    <rPh sb="4" eb="5">
      <t>ネン</t>
    </rPh>
    <rPh sb="8" eb="9">
      <t>ツキ</t>
    </rPh>
    <rPh sb="12" eb="13">
      <t>ヒ</t>
    </rPh>
    <phoneticPr fontId="79"/>
  </si>
  <si>
    <t>選定における加点要素確認表（実績枠）</t>
    <rPh sb="0" eb="2">
      <t>センテイ</t>
    </rPh>
    <rPh sb="6" eb="8">
      <t>カテン</t>
    </rPh>
    <rPh sb="8" eb="10">
      <t>ヨウソ</t>
    </rPh>
    <rPh sb="10" eb="13">
      <t>カクニンヒョウ</t>
    </rPh>
    <rPh sb="14" eb="16">
      <t>ジッセキ</t>
    </rPh>
    <rPh sb="16" eb="17">
      <t>ワク</t>
    </rPh>
    <phoneticPr fontId="14"/>
  </si>
  <si>
    <t>証明書類</t>
    <rPh sb="0" eb="2">
      <t>ショウメイ</t>
    </rPh>
    <rPh sb="2" eb="4">
      <t>ショルイ</t>
    </rPh>
    <phoneticPr fontId="14"/>
  </si>
  <si>
    <t>資格・免許証</t>
    <rPh sb="0" eb="2">
      <t>シカク</t>
    </rPh>
    <rPh sb="3" eb="6">
      <t>メンキョショウ</t>
    </rPh>
    <phoneticPr fontId="14"/>
  </si>
  <si>
    <t>その他</t>
    <rPh sb="2" eb="3">
      <t>ホカ</t>
    </rPh>
    <phoneticPr fontId="14"/>
  </si>
  <si>
    <t>勤務
形態</t>
    <rPh sb="0" eb="2">
      <t>キンム</t>
    </rPh>
    <rPh sb="3" eb="5">
      <t>ケイタイ</t>
    </rPh>
    <phoneticPr fontId="14"/>
  </si>
  <si>
    <t>選定における加点要素確認表（新規参入枠）</t>
    <rPh sb="0" eb="2">
      <t>センテイ</t>
    </rPh>
    <rPh sb="6" eb="8">
      <t>カテン</t>
    </rPh>
    <rPh sb="8" eb="10">
      <t>ヨウソ</t>
    </rPh>
    <rPh sb="10" eb="13">
      <t>カクニンヒョウ</t>
    </rPh>
    <rPh sb="14" eb="16">
      <t>シンキ</t>
    </rPh>
    <rPh sb="16" eb="18">
      <t>サンニュウ</t>
    </rPh>
    <rPh sb="18" eb="19">
      <t>ワク</t>
    </rPh>
    <phoneticPr fontId="14"/>
  </si>
  <si>
    <t>認定様式第14号</t>
    <phoneticPr fontId="14"/>
  </si>
  <si>
    <t>最終行</t>
    <rPh sb="0" eb="3">
      <t>サイシュウギョウ</t>
    </rPh>
    <phoneticPr fontId="14"/>
  </si>
  <si>
    <t>№</t>
    <phoneticPr fontId="14"/>
  </si>
  <si>
    <t>第２号</t>
    <phoneticPr fontId="14"/>
  </si>
  <si>
    <t>第３号</t>
    <phoneticPr fontId="14"/>
  </si>
  <si>
    <t>第４号</t>
    <phoneticPr fontId="14"/>
  </si>
  <si>
    <t>第５号</t>
    <phoneticPr fontId="14"/>
  </si>
  <si>
    <t>第６号</t>
    <phoneticPr fontId="14"/>
  </si>
  <si>
    <t>第８号</t>
    <phoneticPr fontId="14"/>
  </si>
  <si>
    <t>第９号</t>
    <phoneticPr fontId="14"/>
  </si>
  <si>
    <t>第１０号</t>
    <phoneticPr fontId="14"/>
  </si>
  <si>
    <t>第１２号</t>
    <phoneticPr fontId="14"/>
  </si>
  <si>
    <t>－</t>
    <phoneticPr fontId="14"/>
  </si>
  <si>
    <t>　１　訓練実施場所及び事務室が使用可能であることが確認できる書類</t>
    <rPh sb="3" eb="5">
      <t>クンレン</t>
    </rPh>
    <rPh sb="5" eb="7">
      <t>ジッシ</t>
    </rPh>
    <rPh sb="7" eb="9">
      <t>バショ</t>
    </rPh>
    <rPh sb="9" eb="10">
      <t>オヨ</t>
    </rPh>
    <rPh sb="11" eb="14">
      <t>ジムシツ</t>
    </rPh>
    <rPh sb="15" eb="17">
      <t>シヨウ</t>
    </rPh>
    <rPh sb="17" eb="19">
      <t>カノウ</t>
    </rPh>
    <rPh sb="25" eb="27">
      <t>カクニン</t>
    </rPh>
    <rPh sb="30" eb="32">
      <t>ショルイ</t>
    </rPh>
    <phoneticPr fontId="14"/>
  </si>
  <si>
    <t>　３　加入予定の保険に関するリーフレット等</t>
    <rPh sb="8" eb="10">
      <t>ホケン</t>
    </rPh>
    <phoneticPr fontId="14"/>
  </si>
  <si>
    <t>提出済みの書類</t>
    <phoneticPr fontId="14"/>
  </si>
  <si>
    <t>修了証書(写)、修了証明書(写)、受講証明書(写)</t>
    <rPh sb="0" eb="2">
      <t>シュウリョウ</t>
    </rPh>
    <rPh sb="2" eb="4">
      <t>ショウショ</t>
    </rPh>
    <rPh sb="5" eb="6">
      <t>ウツ</t>
    </rPh>
    <rPh sb="8" eb="10">
      <t>シュウリョウ</t>
    </rPh>
    <rPh sb="10" eb="13">
      <t>ショウメイショ</t>
    </rPh>
    <rPh sb="14" eb="15">
      <t>ウツ</t>
    </rPh>
    <rPh sb="17" eb="19">
      <t>ジュコウ</t>
    </rPh>
    <rPh sb="19" eb="22">
      <t>ショウメイショ</t>
    </rPh>
    <rPh sb="23" eb="24">
      <t>ウツ</t>
    </rPh>
    <phoneticPr fontId="14"/>
  </si>
  <si>
    <t>自ら所有する訓練実施場所を使用する場合の必要書類
（不動産登記簿謄本（写）等）</t>
    <phoneticPr fontId="14"/>
  </si>
  <si>
    <t>　（２）認定を受けようとする訓練科について、別に定める求職者支援法に基づく職業訓練の認定基準</t>
    <rPh sb="16" eb="17">
      <t>カ</t>
    </rPh>
    <rPh sb="22" eb="23">
      <t>ベツ</t>
    </rPh>
    <rPh sb="24" eb="25">
      <t>サダ</t>
    </rPh>
    <rPh sb="27" eb="29">
      <t>キュウショク</t>
    </rPh>
    <rPh sb="29" eb="30">
      <t>シャ</t>
    </rPh>
    <rPh sb="30" eb="32">
      <t>シエン</t>
    </rPh>
    <rPh sb="32" eb="33">
      <t>ホウ</t>
    </rPh>
    <rPh sb="34" eb="35">
      <t>モト</t>
    </rPh>
    <rPh sb="37" eb="39">
      <t>ショクギョウ</t>
    </rPh>
    <rPh sb="39" eb="41">
      <t>クンレン</t>
    </rPh>
    <phoneticPr fontId="14"/>
  </si>
  <si>
    <t>　　認定様式第７の１号「講師一覧」にて確認</t>
    <rPh sb="2" eb="4">
      <t>ニンテイ</t>
    </rPh>
    <rPh sb="4" eb="6">
      <t>ヨウシキ</t>
    </rPh>
    <rPh sb="6" eb="7">
      <t>ダイ</t>
    </rPh>
    <rPh sb="10" eb="11">
      <t>ゴウ</t>
    </rPh>
    <rPh sb="12" eb="14">
      <t>コウシ</t>
    </rPh>
    <rPh sb="14" eb="16">
      <t>イチラン</t>
    </rPh>
    <rPh sb="19" eb="21">
      <t>カクニン</t>
    </rPh>
    <phoneticPr fontId="14"/>
  </si>
  <si>
    <t>訓練期間中に次の①から⑩の就職支援を行うこと＜①～⑥は必須＞　実施する項目の実施時期に○をつけてください。</t>
    <rPh sb="0" eb="2">
      <t>クンレン</t>
    </rPh>
    <rPh sb="2" eb="4">
      <t>キカン</t>
    </rPh>
    <rPh sb="4" eb="5">
      <t>ナカ</t>
    </rPh>
    <rPh sb="6" eb="7">
      <t>ツギ</t>
    </rPh>
    <rPh sb="31" eb="33">
      <t>ジッシ</t>
    </rPh>
    <rPh sb="38" eb="40">
      <t>ジッシ</t>
    </rPh>
    <rPh sb="40" eb="42">
      <t>ジキ</t>
    </rPh>
    <phoneticPr fontId="14"/>
  </si>
  <si>
    <t>令和　　年　　月　　日</t>
    <rPh sb="0" eb="2">
      <t>レイワ</t>
    </rPh>
    <rPh sb="4" eb="5">
      <t>ネン</t>
    </rPh>
    <rPh sb="7" eb="8">
      <t>ツキ</t>
    </rPh>
    <rPh sb="10" eb="11">
      <t>ヒ</t>
    </rPh>
    <phoneticPr fontId="14"/>
  </si>
  <si>
    <t>　職業訓練の実施等による特定求職者の就職の支援に関する法律施行規則第1条の規定により、下
記のとおり職業訓練の認定を申請します。</t>
    <rPh sb="1" eb="3">
      <t>ショクギョウ</t>
    </rPh>
    <rPh sb="3" eb="5">
      <t>クンレン</t>
    </rPh>
    <rPh sb="6" eb="8">
      <t>ジッシ</t>
    </rPh>
    <rPh sb="8" eb="9">
      <t>トウ</t>
    </rPh>
    <rPh sb="12" eb="14">
      <t>トクテイ</t>
    </rPh>
    <rPh sb="14" eb="16">
      <t>キュウショク</t>
    </rPh>
    <rPh sb="16" eb="17">
      <t>シャ</t>
    </rPh>
    <rPh sb="18" eb="20">
      <t>シュウショク</t>
    </rPh>
    <rPh sb="21" eb="23">
      <t>シエン</t>
    </rPh>
    <rPh sb="24" eb="25">
      <t>カン</t>
    </rPh>
    <rPh sb="27" eb="29">
      <t>ホウリツ</t>
    </rPh>
    <rPh sb="29" eb="31">
      <t>シコウ</t>
    </rPh>
    <rPh sb="31" eb="33">
      <t>キソク</t>
    </rPh>
    <rPh sb="33" eb="34">
      <t>ダイ</t>
    </rPh>
    <rPh sb="35" eb="36">
      <t>ジョウ</t>
    </rPh>
    <rPh sb="37" eb="39">
      <t>キテイ</t>
    </rPh>
    <rPh sb="43" eb="44">
      <t>シタ</t>
    </rPh>
    <rPh sb="45" eb="46">
      <t>キ</t>
    </rPh>
    <rPh sb="50" eb="52">
      <t>ショクギョウ</t>
    </rPh>
    <rPh sb="52" eb="54">
      <t>クンレン</t>
    </rPh>
    <rPh sb="55" eb="57">
      <t>ニンテイ</t>
    </rPh>
    <phoneticPr fontId="14"/>
  </si>
  <si>
    <t>講　師　一　覧</t>
    <phoneticPr fontId="14"/>
  </si>
  <si>
    <t>Ｎｏ</t>
    <phoneticPr fontId="14"/>
  </si>
  <si>
    <t>受理番号</t>
    <phoneticPr fontId="14"/>
  </si>
  <si>
    <t>注) ①　「勤務形態」の欄は、訓練実施機関の雇用保険の被保険者となっている者を｢常勤」、それ以外の者を「非常勤」としてください。</t>
    <rPh sb="6" eb="8">
      <t>キンム</t>
    </rPh>
    <rPh sb="8" eb="10">
      <t>ケイタイ</t>
    </rPh>
    <rPh sb="12" eb="13">
      <t>ラン</t>
    </rPh>
    <rPh sb="15" eb="17">
      <t>クンレン</t>
    </rPh>
    <rPh sb="17" eb="19">
      <t>ジッシ</t>
    </rPh>
    <rPh sb="19" eb="21">
      <t>キカン</t>
    </rPh>
    <phoneticPr fontId="14"/>
  </si>
  <si>
    <t>　　 ②  「担当科目」の欄には、担当する科目名を全て記入してください。なお、提出する際は、認定様式第５号「訓練カリキュラム」の訓練内容に記載した科目を全て網羅して</t>
    <rPh sb="7" eb="9">
      <t>タントウ</t>
    </rPh>
    <rPh sb="9" eb="10">
      <t>カ</t>
    </rPh>
    <rPh sb="10" eb="11">
      <t>モク</t>
    </rPh>
    <rPh sb="13" eb="14">
      <t>ラン</t>
    </rPh>
    <rPh sb="17" eb="19">
      <t>タントウ</t>
    </rPh>
    <rPh sb="21" eb="23">
      <t>カモク</t>
    </rPh>
    <rPh sb="23" eb="24">
      <t>メイ</t>
    </rPh>
    <rPh sb="25" eb="26">
      <t>スベ</t>
    </rPh>
    <rPh sb="27" eb="29">
      <t>キニュウ</t>
    </rPh>
    <rPh sb="39" eb="41">
      <t>テイシュツ</t>
    </rPh>
    <rPh sb="43" eb="44">
      <t>サイ</t>
    </rPh>
    <rPh sb="46" eb="48">
      <t>ニンテイ</t>
    </rPh>
    <rPh sb="48" eb="50">
      <t>ヨウシキ</t>
    </rPh>
    <rPh sb="50" eb="51">
      <t>ダイ</t>
    </rPh>
    <rPh sb="52" eb="53">
      <t>ゴウ</t>
    </rPh>
    <rPh sb="54" eb="56">
      <t>クンレン</t>
    </rPh>
    <phoneticPr fontId="14"/>
  </si>
  <si>
    <t xml:space="preserve">       いることを確認してください。</t>
    <phoneticPr fontId="14"/>
  </si>
  <si>
    <t>　　　　　（具体的には、裏面の「講師として認められる類型」のいずれかに適合することが必要です。）</t>
    <phoneticPr fontId="14"/>
  </si>
  <si>
    <t>　　　※　記入した類型に該当することを証明する職務経歴書、資格・免許証等の写しを併せて提出してください。</t>
    <phoneticPr fontId="14"/>
  </si>
  <si>
    <t>　　　　　　なお、講師が職務経歴書を作成していない場合や職務経歴書の記載内容だけでは「求職者支援訓練の講師として認められる類型」に適合することが確認できない</t>
    <phoneticPr fontId="14"/>
  </si>
  <si>
    <t>　　　　　場合には「講師の経歴等確認書（認定様式第７の３号）」を提出してください。　</t>
    <phoneticPr fontId="14"/>
  </si>
  <si>
    <t>　　　　　　　　   　(注意事項)</t>
    <phoneticPr fontId="14"/>
  </si>
  <si>
    <t>　　　　　　　　　　   申請書等に虚偽の記載を行い又は偽りの証明を行うことにより、求職者支援訓練の認定を受けた場合は、労働局による認定取消等の可能性があります。</t>
    <rPh sb="66" eb="68">
      <t>ニンテイ</t>
    </rPh>
    <rPh sb="68" eb="69">
      <t>ト</t>
    </rPh>
    <rPh sb="69" eb="70">
      <t>ケ</t>
    </rPh>
    <rPh sb="70" eb="71">
      <t>ナド</t>
    </rPh>
    <rPh sb="72" eb="75">
      <t>カノウセイ</t>
    </rPh>
    <phoneticPr fontId="14"/>
  </si>
  <si>
    <t>　　　　   　　   　    なお、認定取消等となった場合、当該取消の日から起算して５年間又は永久に、当該都道府県又は全国において求職者支援訓練の認定を受けることが</t>
    <phoneticPr fontId="14"/>
  </si>
  <si>
    <t>　　　　　　　　　　　できませんのでご留意ください。</t>
    <phoneticPr fontId="14"/>
  </si>
  <si>
    <t>訓練実施機関属性の分かる資料（他の添付書類で判別できない場合に限る）</t>
    <rPh sb="0" eb="2">
      <t>クンレン</t>
    </rPh>
    <rPh sb="2" eb="4">
      <t>ジッシ</t>
    </rPh>
    <rPh sb="4" eb="6">
      <t>キカン</t>
    </rPh>
    <rPh sb="6" eb="8">
      <t>ゾクセイ</t>
    </rPh>
    <rPh sb="9" eb="10">
      <t>ワ</t>
    </rPh>
    <rPh sb="12" eb="14">
      <t>シリョウ</t>
    </rPh>
    <phoneticPr fontId="14"/>
  </si>
  <si>
    <t>訓練実施会場名</t>
    <rPh sb="0" eb="1">
      <t>クンレン</t>
    </rPh>
    <rPh sb="3" eb="5">
      <t>カイジョウ</t>
    </rPh>
    <rPh sb="5" eb="6">
      <t>メイ</t>
    </rPh>
    <phoneticPr fontId="14"/>
  </si>
  <si>
    <t>訓練実施会場郵便番号</t>
    <rPh sb="0" eb="2">
      <t>クンレン</t>
    </rPh>
    <rPh sb="4" eb="6">
      <t>カイジョウ</t>
    </rPh>
    <phoneticPr fontId="14"/>
  </si>
  <si>
    <t>訓練実施会場所在地１</t>
    <phoneticPr fontId="14"/>
  </si>
  <si>
    <t>訓練実施会場所在地２</t>
    <phoneticPr fontId="14"/>
  </si>
  <si>
    <t>担当者氏名</t>
    <rPh sb="0" eb="3">
      <t>タントウシャ</t>
    </rPh>
    <phoneticPr fontId="14"/>
  </si>
  <si>
    <t>担当者連絡先電話番号１</t>
    <rPh sb="0" eb="3">
      <t>タントウシャ</t>
    </rPh>
    <phoneticPr fontId="14"/>
  </si>
  <si>
    <t>担当者連絡先電話番号２</t>
    <phoneticPr fontId="14"/>
  </si>
  <si>
    <t>担当者連絡先電話番号３</t>
    <phoneticPr fontId="14"/>
  </si>
  <si>
    <t>担当者連絡先メールアドレス</t>
    <phoneticPr fontId="14"/>
  </si>
  <si>
    <t>05 介護・医療・福祉分野</t>
    <phoneticPr fontId="14"/>
  </si>
  <si>
    <t>４　訓練実施会場</t>
    <phoneticPr fontId="14"/>
  </si>
  <si>
    <t xml:space="preserve">
⑫
うち
実践コース又は公共職業訓練を受講中又は受講決定した者
※基礎コースのみ</t>
    <rPh sb="6" eb="8">
      <t>ジッセン</t>
    </rPh>
    <rPh sb="11" eb="12">
      <t>マタ</t>
    </rPh>
    <rPh sb="13" eb="15">
      <t>コウキョウ</t>
    </rPh>
    <rPh sb="15" eb="17">
      <t>ショクギョウ</t>
    </rPh>
    <rPh sb="17" eb="19">
      <t>クンレン</t>
    </rPh>
    <rPh sb="20" eb="23">
      <t>ジュコウチュウ</t>
    </rPh>
    <rPh sb="23" eb="24">
      <t>マタ</t>
    </rPh>
    <rPh sb="25" eb="27">
      <t>ジュコウ</t>
    </rPh>
    <rPh sb="27" eb="29">
      <t>ケッテイ</t>
    </rPh>
    <rPh sb="31" eb="32">
      <t>モノ</t>
    </rPh>
    <rPh sb="34" eb="36">
      <t>キソ</t>
    </rPh>
    <phoneticPr fontId="14"/>
  </si>
  <si>
    <t>訓練実施施設名</t>
    <rPh sb="0" eb="6">
      <t>クンレンジッシシセツ</t>
    </rPh>
    <rPh sb="6" eb="7">
      <t>メイ</t>
    </rPh>
    <phoneticPr fontId="14"/>
  </si>
  <si>
    <t>訓練コース番号</t>
    <rPh sb="0" eb="2">
      <t>クンレン</t>
    </rPh>
    <rPh sb="5" eb="7">
      <t>バンゴウ</t>
    </rPh>
    <phoneticPr fontId="79"/>
  </si>
  <si>
    <t>訓練科名(訓練コース番号)</t>
    <rPh sb="0" eb="3">
      <t>クンレンカ</t>
    </rPh>
    <rPh sb="3" eb="4">
      <t>メイ</t>
    </rPh>
    <rPh sb="5" eb="7">
      <t>クンレン</t>
    </rPh>
    <rPh sb="10" eb="12">
      <t>バンゴウ</t>
    </rPh>
    <phoneticPr fontId="14"/>
  </si>
  <si>
    <t>訓練実施機関名：</t>
    <phoneticPr fontId="14"/>
  </si>
  <si>
    <r>
      <t>（１）就職支援責任者</t>
    </r>
    <r>
      <rPr>
        <sz val="12"/>
        <rFont val="ＭＳ ゴシック"/>
        <family val="3"/>
        <charset val="128"/>
      </rPr>
      <t>の配置</t>
    </r>
    <rPh sb="3" eb="5">
      <t>シュウショク</t>
    </rPh>
    <rPh sb="5" eb="7">
      <t>シエン</t>
    </rPh>
    <rPh sb="11" eb="13">
      <t>ハイチ</t>
    </rPh>
    <phoneticPr fontId="14"/>
  </si>
  <si>
    <t>✔</t>
  </si>
  <si>
    <t>以下に掲げる要件を保有し、業務を行う就職支援責任者を配置していること。＜必須＞</t>
    <phoneticPr fontId="14"/>
  </si>
  <si>
    <r>
      <t>　　就職支援責任者氏名</t>
    </r>
    <r>
      <rPr>
        <sz val="12"/>
        <rFont val="ＭＳ ゴシック"/>
        <family val="3"/>
        <charset val="128"/>
      </rPr>
      <t>：</t>
    </r>
    <rPh sb="9" eb="11">
      <t>シメイ</t>
    </rPh>
    <phoneticPr fontId="14"/>
  </si>
  <si>
    <t>：</t>
    <phoneticPr fontId="14"/>
  </si>
  <si>
    <t>（２）キャリアコンサルティング担当者の配置</t>
    <rPh sb="15" eb="18">
      <t>タントウシャ</t>
    </rPh>
    <rPh sb="19" eb="21">
      <t>ハイチ</t>
    </rPh>
    <phoneticPr fontId="14"/>
  </si>
  <si>
    <t>キャリアコンサルティングを行う者として、業務を行うキャリアコンサルティング担当者を配置している。</t>
    <rPh sb="37" eb="40">
      <t>タントウシャ</t>
    </rPh>
    <phoneticPr fontId="14"/>
  </si>
  <si>
    <t>　キャリアコンサルティング担当者氏名：</t>
    <rPh sb="13" eb="16">
      <t>タントウシャ</t>
    </rPh>
    <rPh sb="16" eb="18">
      <t>シメイ</t>
    </rPh>
    <phoneticPr fontId="14"/>
  </si>
  <si>
    <t>　</t>
    <phoneticPr fontId="14"/>
  </si>
  <si>
    <t>②求人情報の提供</t>
    <phoneticPr fontId="14"/>
  </si>
  <si>
    <t>③履歴書の作成に係る指導</t>
    <phoneticPr fontId="14"/>
  </si>
  <si>
    <t>④公共職業安定所が行う就職説明会の周知</t>
    <phoneticPr fontId="14"/>
  </si>
  <si>
    <t>⑦職場見学等の機会提供</t>
    <phoneticPr fontId="14"/>
  </si>
  <si>
    <t>⑧地域の雇用情勢等に関する就職講話</t>
    <phoneticPr fontId="14"/>
  </si>
  <si>
    <t>⑨キャリアコンサルタントを招へいした個別相談</t>
    <phoneticPr fontId="14"/>
  </si>
  <si>
    <t>⑩職業紹介（無料職業紹介又は有料職業紹介事業の許可を受けている場合に限る。）</t>
    <phoneticPr fontId="14"/>
  </si>
  <si>
    <t>令和</t>
    <rPh sb="0" eb="2">
      <t>レイワ</t>
    </rPh>
    <phoneticPr fontId="14"/>
  </si>
  <si>
    <t>(氏名）</t>
    <phoneticPr fontId="14"/>
  </si>
  <si>
    <t>認定様式第９号</t>
    <phoneticPr fontId="14"/>
  </si>
  <si>
    <t>【就職支援等の内容】</t>
    <phoneticPr fontId="14"/>
  </si>
  <si>
    <t>・実習が行われる事業所の事業主及び従業員が、認定基準の欠格要件に該当しないことを確認している</t>
    <rPh sb="22" eb="24">
      <t>ニンテイ</t>
    </rPh>
    <rPh sb="24" eb="26">
      <t>キジュン</t>
    </rPh>
    <phoneticPr fontId="14"/>
  </si>
  <si>
    <t>・企業実習先が、労働基準法及び労働安全衛生法等の規定に準ずる取扱いをしていることを確認している</t>
    <rPh sb="15" eb="17">
      <t>ロウドウ</t>
    </rPh>
    <rPh sb="17" eb="19">
      <t>アンゼン</t>
    </rPh>
    <rPh sb="19" eb="21">
      <t>エイセイ</t>
    </rPh>
    <rPh sb="21" eb="22">
      <t>ホウ</t>
    </rPh>
    <rPh sb="22" eb="23">
      <t>トウ</t>
    </rPh>
    <phoneticPr fontId="14"/>
  </si>
  <si>
    <t>・安全衛生に関する知識・技術の習得を目的としたカリキュラムを含んでいる</t>
    <phoneticPr fontId="14"/>
  </si>
  <si>
    <t>・訓練実施事業所の就業規則に基づく所定労働時間内に行われている</t>
    <phoneticPr fontId="14"/>
  </si>
  <si>
    <t>・実際に生産活動や営業活動を行っている事業所における、雇用関係に入らずに行う実習形式による実践的な訓練内容である</t>
    <phoneticPr fontId="14"/>
  </si>
  <si>
    <t>・定員分の企業実習先を確保している（詳細は様式第１０号）</t>
    <phoneticPr fontId="14"/>
  </si>
  <si>
    <t>・【サービスガイドライン研修受講】あり
修了証書（写）、修了証明書（写）又は受講証明書（写）を添付
（講師又は事務担当者の場合は、申請者と直接雇用関係であることがわかる書類を添付）</t>
    <rPh sb="12" eb="14">
      <t>ケンシュウ</t>
    </rPh>
    <rPh sb="14" eb="16">
      <t>ジュコウ</t>
    </rPh>
    <rPh sb="20" eb="22">
      <t>シュウリョウ</t>
    </rPh>
    <phoneticPr fontId="14"/>
  </si>
  <si>
    <t>・加入する又はすでに加入している（訓練期間中に加入期間が終了する場合には更新する）
　※加入する又はすでに加入している保険の内容確認書及びそれに関するリーフレット等を添付</t>
    <rPh sb="5" eb="6">
      <t>マタ</t>
    </rPh>
    <rPh sb="10" eb="12">
      <t>カニュウ</t>
    </rPh>
    <rPh sb="17" eb="19">
      <t>クンレン</t>
    </rPh>
    <rPh sb="19" eb="21">
      <t>キカン</t>
    </rPh>
    <rPh sb="21" eb="22">
      <t>チュウ</t>
    </rPh>
    <rPh sb="23" eb="25">
      <t>カニュウ</t>
    </rPh>
    <rPh sb="25" eb="27">
      <t>キカン</t>
    </rPh>
    <rPh sb="28" eb="30">
      <t>シュウリョウ</t>
    </rPh>
    <rPh sb="32" eb="34">
      <t>バアイ</t>
    </rPh>
    <rPh sb="36" eb="38">
      <t>コウシン</t>
    </rPh>
    <rPh sb="59" eb="61">
      <t>ホケン</t>
    </rPh>
    <phoneticPr fontId="14"/>
  </si>
  <si>
    <t>受講者へのパソコン、モバイルルーター等の貸与</t>
    <rPh sb="0" eb="3">
      <t>ジュコウシャ</t>
    </rPh>
    <rPh sb="18" eb="19">
      <t>トウ</t>
    </rPh>
    <rPh sb="20" eb="22">
      <t>タイヨ</t>
    </rPh>
    <phoneticPr fontId="14"/>
  </si>
  <si>
    <t>　※就職支援責任者がキャリアコンサルティングを行う場合は、就職支援責任者の氏名及び登録番号を記入、添付書類を提出してください。</t>
    <rPh sb="2" eb="4">
      <t>シュウショク</t>
    </rPh>
    <rPh sb="4" eb="9">
      <t>シエンセキニンシャ</t>
    </rPh>
    <rPh sb="23" eb="24">
      <t>オコナ</t>
    </rPh>
    <rPh sb="25" eb="27">
      <t>バアイ</t>
    </rPh>
    <rPh sb="29" eb="31">
      <t>シュウショク</t>
    </rPh>
    <rPh sb="31" eb="36">
      <t>シエンセキニンシャ</t>
    </rPh>
    <rPh sb="37" eb="39">
      <t>シメイ</t>
    </rPh>
    <rPh sb="39" eb="40">
      <t>オヨ</t>
    </rPh>
    <rPh sb="41" eb="43">
      <t>トウロク</t>
    </rPh>
    <rPh sb="43" eb="45">
      <t>バンゴウ</t>
    </rPh>
    <rPh sb="46" eb="48">
      <t>キニュウ</t>
    </rPh>
    <rPh sb="49" eb="51">
      <t>テンプ</t>
    </rPh>
    <rPh sb="51" eb="53">
      <t>ショルイ</t>
    </rPh>
    <rPh sb="54" eb="56">
      <t>テイシュツ</t>
    </rPh>
    <phoneticPr fontId="14"/>
  </si>
  <si>
    <t>（３）就職支援等の実施（実施する支援の□の該当箇所にチェックをしてください。）</t>
    <phoneticPr fontId="14"/>
  </si>
  <si>
    <t>・加入しない</t>
    <phoneticPr fontId="14"/>
  </si>
  <si>
    <t>・企業実習先への指導が適正かつ効果的に実施できる</t>
    <phoneticPr fontId="14"/>
  </si>
  <si>
    <t>・あり（無償貸与）</t>
    <rPh sb="4" eb="6">
      <t>ムショウ</t>
    </rPh>
    <rPh sb="6" eb="8">
      <t>タイヨ</t>
    </rPh>
    <phoneticPr fontId="14"/>
  </si>
  <si>
    <t>・あり（有償貸与）</t>
    <rPh sb="4" eb="6">
      <t>ユウショウ</t>
    </rPh>
    <rPh sb="6" eb="8">
      <t>タイヨ</t>
    </rPh>
    <phoneticPr fontId="14"/>
  </si>
  <si>
    <t>※「あり」とする場合は、希望者全員に対して貸与可能とする必要があること。</t>
    <rPh sb="8" eb="10">
      <t>バアイ</t>
    </rPh>
    <rPh sb="12" eb="14">
      <t>キボウ</t>
    </rPh>
    <rPh sb="14" eb="15">
      <t>シャ</t>
    </rPh>
    <rPh sb="15" eb="17">
      <t>ゼンイン</t>
    </rPh>
    <rPh sb="18" eb="19">
      <t>タイ</t>
    </rPh>
    <rPh sb="21" eb="23">
      <t>タイヨ</t>
    </rPh>
    <rPh sb="23" eb="25">
      <t>カノウ</t>
    </rPh>
    <rPh sb="28" eb="30">
      <t>ヒツヨウ</t>
    </rPh>
    <phoneticPr fontId="14"/>
  </si>
  <si>
    <t>・無償貸与する機器等</t>
    <rPh sb="1" eb="3">
      <t>ムショウ</t>
    </rPh>
    <rPh sb="3" eb="5">
      <t>タイヨ</t>
    </rPh>
    <rPh sb="7" eb="9">
      <t>キキ</t>
    </rPh>
    <rPh sb="9" eb="10">
      <t>トウ</t>
    </rPh>
    <phoneticPr fontId="14"/>
  </si>
  <si>
    <t>・有償貸与する機器等</t>
    <rPh sb="1" eb="3">
      <t>ユウショウ</t>
    </rPh>
    <rPh sb="3" eb="5">
      <t>タイヨ</t>
    </rPh>
    <rPh sb="7" eb="9">
      <t>キキ</t>
    </rPh>
    <rPh sb="9" eb="10">
      <t>トウ</t>
    </rPh>
    <phoneticPr fontId="14"/>
  </si>
  <si>
    <t>通信機器　モバイルルータ等、その他（　　　　　　　　　　）</t>
    <rPh sb="0" eb="2">
      <t>ツウシン</t>
    </rPh>
    <rPh sb="2" eb="4">
      <t>キキ</t>
    </rPh>
    <rPh sb="12" eb="13">
      <t>トウ</t>
    </rPh>
    <rPh sb="16" eb="17">
      <t>タ</t>
    </rPh>
    <phoneticPr fontId="14"/>
  </si>
  <si>
    <t>訓練用機器　パソコン、タブレット、その他（　　　　　　　　　）</t>
    <rPh sb="0" eb="3">
      <t>クンレンヨウ</t>
    </rPh>
    <rPh sb="3" eb="5">
      <t>キキ</t>
    </rPh>
    <rPh sb="19" eb="20">
      <t>タ</t>
    </rPh>
    <phoneticPr fontId="14"/>
  </si>
  <si>
    <t>誓約書</t>
    <rPh sb="0" eb="3">
      <t>セイヤクショ</t>
    </rPh>
    <phoneticPr fontId="14"/>
  </si>
  <si>
    <t>使用するLMSの名称　　　　　　　　　　　　　　　　　　（</t>
    <rPh sb="8" eb="10">
      <t>メイショウ</t>
    </rPh>
    <phoneticPr fontId="14"/>
  </si>
  <si>
    <t>ユニット番号</t>
    <rPh sb="4" eb="6">
      <t>バンゴウ</t>
    </rPh>
    <phoneticPr fontId="14"/>
  </si>
  <si>
    <t>・あり（男女別あり）</t>
    <rPh sb="4" eb="6">
      <t>ダンジョ</t>
    </rPh>
    <rPh sb="6" eb="7">
      <t>ベツ</t>
    </rPh>
    <phoneticPr fontId="14"/>
  </si>
  <si>
    <t>　・自ら所有する場所を使用する　　　　　　　※不動産登記簿謄本（写しで可）等を添付すること</t>
    <rPh sb="8" eb="10">
      <t>バショ</t>
    </rPh>
    <phoneticPr fontId="14"/>
  </si>
  <si>
    <t>・　研修を実施する事業所の所在する都道府県等で研修の指定申請手続きを済ませている</t>
    <rPh sb="21" eb="22">
      <t>トウ</t>
    </rPh>
    <phoneticPr fontId="14"/>
  </si>
  <si>
    <t>※介護職員養成研修等の指定通知書の写しを添付すること</t>
    <rPh sb="9" eb="10">
      <t>トウ</t>
    </rPh>
    <rPh sb="15" eb="16">
      <t>ショ</t>
    </rPh>
    <phoneticPr fontId="14"/>
  </si>
  <si>
    <t>介護職員養成研修を求職者支援訓練として実施する場合</t>
    <phoneticPr fontId="14"/>
  </si>
  <si>
    <t>・企業実習先に、実習指導者、訓練評価者、管理責任者を１名以上確保している（それぞれは兼務可）</t>
    <phoneticPr fontId="14"/>
  </si>
  <si>
    <t>・習得度確認テストの実施状況と成績を記録・管理できるものである。</t>
    <rPh sb="1" eb="3">
      <t>シュウトク</t>
    </rPh>
    <rPh sb="3" eb="4">
      <t>ド</t>
    </rPh>
    <rPh sb="4" eb="6">
      <t>カクニン</t>
    </rPh>
    <rPh sb="10" eb="12">
      <t>ジッシ</t>
    </rPh>
    <rPh sb="12" eb="14">
      <t>ジョウキョウ</t>
    </rPh>
    <rPh sb="15" eb="17">
      <t>セイセキ</t>
    </rPh>
    <rPh sb="18" eb="20">
      <t>キロク</t>
    </rPh>
    <rPh sb="21" eb="23">
      <t>カンリ</t>
    </rPh>
    <phoneticPr fontId="14"/>
  </si>
  <si>
    <t>・受講者がアクセスできるコンテンツを管理できるものである。</t>
    <rPh sb="1" eb="4">
      <t>ジュコウシャ</t>
    </rPh>
    <rPh sb="18" eb="20">
      <t>カンリ</t>
    </rPh>
    <phoneticPr fontId="14"/>
  </si>
  <si>
    <t>・教材等にアクセスした者が受講者本人であることを個人認証ＩＤ及びパスワード等により確認できるものである。</t>
    <rPh sb="1" eb="3">
      <t>キョウザイ</t>
    </rPh>
    <rPh sb="3" eb="4">
      <t>トウ</t>
    </rPh>
    <rPh sb="11" eb="12">
      <t>シャ</t>
    </rPh>
    <rPh sb="13" eb="16">
      <t>ジュコウシャ</t>
    </rPh>
    <rPh sb="16" eb="18">
      <t>ホンニン</t>
    </rPh>
    <rPh sb="24" eb="26">
      <t>コジン</t>
    </rPh>
    <rPh sb="26" eb="28">
      <t>ニンショウ</t>
    </rPh>
    <rPh sb="30" eb="31">
      <t>オヨ</t>
    </rPh>
    <rPh sb="37" eb="38">
      <t>トウ</t>
    </rPh>
    <rPh sb="41" eb="43">
      <t>カクニン</t>
    </rPh>
    <phoneticPr fontId="14"/>
  </si>
  <si>
    <t>接続復旧の体制</t>
    <rPh sb="0" eb="2">
      <t>セツゾク</t>
    </rPh>
    <rPh sb="2" eb="4">
      <t>フッキュウ</t>
    </rPh>
    <rPh sb="5" eb="7">
      <t>タイセイ</t>
    </rPh>
    <phoneticPr fontId="14"/>
  </si>
  <si>
    <t>・通信障害等によりオンライン接続が遮断された際の接続の復旧に向けたアドバイス等について、受講者の訓練受講を妨げずに行える体制が整備されている。</t>
    <rPh sb="22" eb="23">
      <t>サイ</t>
    </rPh>
    <rPh sb="24" eb="26">
      <t>セツゾク</t>
    </rPh>
    <rPh sb="27" eb="29">
      <t>フッキュウ</t>
    </rPh>
    <rPh sb="30" eb="31">
      <t>ム</t>
    </rPh>
    <rPh sb="38" eb="39">
      <t>トウ</t>
    </rPh>
    <rPh sb="44" eb="47">
      <t>ジュコウシャ</t>
    </rPh>
    <rPh sb="48" eb="50">
      <t>クンレン</t>
    </rPh>
    <rPh sb="50" eb="52">
      <t>ジュコウ</t>
    </rPh>
    <rPh sb="53" eb="54">
      <t>サマタ</t>
    </rPh>
    <rPh sb="57" eb="58">
      <t>オコナ</t>
    </rPh>
    <phoneticPr fontId="14"/>
  </si>
  <si>
    <t>・受講者がアクセスできる教材に制限を設けることができるものである。</t>
    <rPh sb="1" eb="4">
      <t>ジュコウシャ</t>
    </rPh>
    <rPh sb="12" eb="14">
      <t>キョウザイ</t>
    </rPh>
    <rPh sb="15" eb="17">
      <t>セイゲン</t>
    </rPh>
    <rPh sb="18" eb="19">
      <t>モウ</t>
    </rPh>
    <phoneticPr fontId="14"/>
  </si>
  <si>
    <t>認定様式第５号</t>
    <phoneticPr fontId="14"/>
  </si>
  <si>
    <t>基礎コース</t>
    <phoneticPr fontId="14"/>
  </si>
  <si>
    <t>（</t>
    <phoneticPr fontId="79"/>
  </si>
  <si>
    <t>）</t>
    <phoneticPr fontId="79"/>
  </si>
  <si>
    <t>05 介護・医療・福祉分野</t>
    <phoneticPr fontId="14"/>
  </si>
  <si>
    <t>実践コース</t>
    <phoneticPr fontId="14"/>
  </si>
  <si>
    <t>※40文字以内で記入してください。</t>
    <phoneticPr fontId="14"/>
  </si>
  <si>
    <t>～</t>
    <phoneticPr fontId="14"/>
  </si>
  <si>
    <t>筆記試験</t>
    <phoneticPr fontId="14"/>
  </si>
  <si>
    <t>その他 （</t>
    <phoneticPr fontId="14"/>
  </si>
  <si>
    <t>（</t>
    <phoneticPr fontId="14"/>
  </si>
  <si>
    <t>か月 ）</t>
    <phoneticPr fontId="79"/>
  </si>
  <si>
    <t>日 ）</t>
    <phoneticPr fontId="14"/>
  </si>
  <si>
    <r>
      <t xml:space="preserve">訓練推奨者
</t>
    </r>
    <r>
      <rPr>
        <sz val="6"/>
        <rFont val="ＭＳ Ｐゴシック"/>
        <family val="3"/>
        <charset val="128"/>
      </rPr>
      <t>(特定の者を想定する場合のみ)</t>
    </r>
    <phoneticPr fontId="14"/>
  </si>
  <si>
    <t>新規学校卒業者</t>
    <phoneticPr fontId="14"/>
  </si>
  <si>
    <t>母子家庭の母等</t>
    <phoneticPr fontId="14"/>
  </si>
  <si>
    <t>被災者</t>
    <phoneticPr fontId="14"/>
  </si>
  <si>
    <t>外国人</t>
    <phoneticPr fontId="14"/>
  </si>
  <si>
    <t>その他</t>
    <phoneticPr fontId="14"/>
  </si>
  <si>
    <t>（</t>
    <phoneticPr fontId="79"/>
  </si>
  <si>
    <t>）</t>
    <phoneticPr fontId="14"/>
  </si>
  <si>
    <t>） 認定機関 （</t>
    <phoneticPr fontId="14"/>
  </si>
  <si>
    <t>）</t>
    <phoneticPr fontId="14"/>
  </si>
  <si>
    <t>20 その他の分野</t>
    <phoneticPr fontId="14"/>
  </si>
  <si>
    <t>） 認定機関 （</t>
    <phoneticPr fontId="14"/>
  </si>
  <si>
    <t>） 認定機関 （</t>
    <phoneticPr fontId="14"/>
  </si>
  <si>
    <t>）</t>
    <phoneticPr fontId="14"/>
  </si>
  <si>
    <t>）</t>
    <phoneticPr fontId="14"/>
  </si>
  <si>
    <t>訓練概要</t>
    <phoneticPr fontId="14"/>
  </si>
  <si>
    <t>実施しない</t>
    <phoneticPr fontId="14"/>
  </si>
  <si>
    <t>※実施する場合、カリキュラムは別途作成し、総時間のみ記入してください。</t>
    <phoneticPr fontId="14"/>
  </si>
  <si>
    <t>教科書代</t>
    <phoneticPr fontId="14"/>
  </si>
  <si>
    <t>）</t>
    <phoneticPr fontId="79"/>
  </si>
  <si>
    <t>）</t>
    <phoneticPr fontId="79"/>
  </si>
  <si>
    <t>指導方法</t>
    <phoneticPr fontId="14"/>
  </si>
  <si>
    <t>全ての受講者を一堂に集め、講師が直接指導する</t>
    <phoneticPr fontId="14"/>
  </si>
  <si>
    <t>　　eラーニングコース</t>
  </si>
  <si>
    <t>✓</t>
  </si>
  <si>
    <t>推奨訓練日程計画表</t>
    <rPh sb="0" eb="2">
      <t>スイショウ</t>
    </rPh>
    <rPh sb="2" eb="4">
      <t>クンレン</t>
    </rPh>
    <rPh sb="4" eb="6">
      <t>ニッテイ</t>
    </rPh>
    <rPh sb="6" eb="9">
      <t>ケイカクヒョウ</t>
    </rPh>
    <phoneticPr fontId="14"/>
  </si>
  <si>
    <t>訓練コース名：</t>
    <rPh sb="0" eb="2">
      <t>クンレン</t>
    </rPh>
    <rPh sb="5" eb="6">
      <t>メイ</t>
    </rPh>
    <phoneticPr fontId="14"/>
  </si>
  <si>
    <t>当該支給単位期間における受講時間：</t>
    <rPh sb="0" eb="2">
      <t>トウガイ</t>
    </rPh>
    <rPh sb="2" eb="4">
      <t>シキュウ</t>
    </rPh>
    <rPh sb="4" eb="6">
      <t>タンイ</t>
    </rPh>
    <rPh sb="6" eb="8">
      <t>キカン</t>
    </rPh>
    <rPh sb="12" eb="14">
      <t>ジュコウ</t>
    </rPh>
    <rPh sb="14" eb="16">
      <t>ジカン</t>
    </rPh>
    <phoneticPr fontId="14"/>
  </si>
  <si>
    <t>曜</t>
    <rPh sb="0" eb="1">
      <t>ヨウ</t>
    </rPh>
    <phoneticPr fontId="14"/>
  </si>
  <si>
    <t>訓
練
内
容</t>
    <rPh sb="0" eb="1">
      <t>クン</t>
    </rPh>
    <rPh sb="3" eb="4">
      <t>レン</t>
    </rPh>
    <rPh sb="6" eb="7">
      <t>ナイ</t>
    </rPh>
    <rPh sb="9" eb="10">
      <t>ヨウ</t>
    </rPh>
    <phoneticPr fontId="14"/>
  </si>
  <si>
    <t>対面指導</t>
    <rPh sb="0" eb="2">
      <t>タイメン</t>
    </rPh>
    <rPh sb="2" eb="4">
      <t>シドウ</t>
    </rPh>
    <phoneticPr fontId="14"/>
  </si>
  <si>
    <t>受講時間</t>
    <rPh sb="0" eb="2">
      <t>ジュコウ</t>
    </rPh>
    <rPh sb="2" eb="4">
      <t>ジカン</t>
    </rPh>
    <phoneticPr fontId="14"/>
  </si>
  <si>
    <t>暦日数</t>
    <rPh sb="0" eb="1">
      <t>コヨミ</t>
    </rPh>
    <rPh sb="1" eb="3">
      <t>ニッスウ</t>
    </rPh>
    <phoneticPr fontId="14"/>
  </si>
  <si>
    <t>LMS</t>
    <phoneticPr fontId="14"/>
  </si>
  <si>
    <t>認定様式第６号</t>
    <phoneticPr fontId="14"/>
  </si>
  <si>
    <t>訓練実施機関名：　　　△△△△</t>
    <rPh sb="0" eb="2">
      <t>クンレン</t>
    </rPh>
    <rPh sb="2" eb="4">
      <t>ジッシ</t>
    </rPh>
    <rPh sb="4" eb="6">
      <t>キカン</t>
    </rPh>
    <rPh sb="6" eb="7">
      <t>メイ</t>
    </rPh>
    <phoneticPr fontId="14"/>
  </si>
  <si>
    <t xml:space="preserve">職
業
紹
介
事
業
許
可
</t>
    <rPh sb="0" eb="1">
      <t>ショク</t>
    </rPh>
    <rPh sb="2" eb="3">
      <t>ギョウ</t>
    </rPh>
    <rPh sb="4" eb="5">
      <t>タスク</t>
    </rPh>
    <rPh sb="6" eb="7">
      <t>スケ</t>
    </rPh>
    <rPh sb="8" eb="9">
      <t>コト</t>
    </rPh>
    <rPh sb="10" eb="11">
      <t>ギョウ</t>
    </rPh>
    <rPh sb="12" eb="13">
      <t>モト</t>
    </rPh>
    <rPh sb="14" eb="15">
      <t>カ</t>
    </rPh>
    <phoneticPr fontId="14"/>
  </si>
  <si>
    <t>金</t>
  </si>
  <si>
    <t>金</t>
    <rPh sb="0" eb="1">
      <t>キン</t>
    </rPh>
    <phoneticPr fontId="14"/>
  </si>
  <si>
    <t>土</t>
  </si>
  <si>
    <t>土</t>
    <rPh sb="0" eb="1">
      <t>ド</t>
    </rPh>
    <phoneticPr fontId="14"/>
  </si>
  <si>
    <t>日</t>
  </si>
  <si>
    <t>火</t>
  </si>
  <si>
    <t>水</t>
  </si>
  <si>
    <t>木</t>
  </si>
  <si>
    <t>対面指導</t>
    <rPh sb="0" eb="4">
      <t>タイメンシドウ</t>
    </rPh>
    <phoneticPr fontId="14"/>
  </si>
  <si>
    <t>火</t>
    <rPh sb="0" eb="1">
      <t>ヒ</t>
    </rPh>
    <phoneticPr fontId="14"/>
  </si>
  <si>
    <t>キャリアコンサルティング①</t>
    <phoneticPr fontId="14"/>
  </si>
  <si>
    <t>キャリアコンサルティング②</t>
    <phoneticPr fontId="14"/>
  </si>
  <si>
    <t>職場見学</t>
    <rPh sb="0" eb="2">
      <t>ショクバ</t>
    </rPh>
    <rPh sb="2" eb="4">
      <t>ケンガク</t>
    </rPh>
    <phoneticPr fontId="14"/>
  </si>
  <si>
    <t>HW来所日①</t>
    <rPh sb="2" eb="3">
      <t>ライ</t>
    </rPh>
    <rPh sb="3" eb="4">
      <t>ショ</t>
    </rPh>
    <rPh sb="4" eb="5">
      <t>ビ</t>
    </rPh>
    <phoneticPr fontId="14"/>
  </si>
  <si>
    <t>成績考査①</t>
    <rPh sb="0" eb="2">
      <t>セイセキ</t>
    </rPh>
    <rPh sb="2" eb="4">
      <t>コウサ</t>
    </rPh>
    <phoneticPr fontId="14"/>
  </si>
  <si>
    <t>習得度確認テスト</t>
    <rPh sb="0" eb="5">
      <t>シュウトクドカクニン</t>
    </rPh>
    <phoneticPr fontId="14"/>
  </si>
  <si>
    <t>修了式</t>
    <rPh sb="0" eb="2">
      <t>シュウリョウ</t>
    </rPh>
    <rPh sb="2" eb="3">
      <t>シキ</t>
    </rPh>
    <phoneticPr fontId="14"/>
  </si>
  <si>
    <t>②開始時間</t>
    <rPh sb="1" eb="3">
      <t>カイシ</t>
    </rPh>
    <rPh sb="3" eb="5">
      <t>ジカン</t>
    </rPh>
    <phoneticPr fontId="14"/>
  </si>
  <si>
    <t>②終了時間</t>
    <rPh sb="1" eb="3">
      <t>シュウリョウ</t>
    </rPh>
    <rPh sb="3" eb="5">
      <t>ジカン</t>
    </rPh>
    <phoneticPr fontId="14"/>
  </si>
  <si>
    <t>②オンライン</t>
    <phoneticPr fontId="14"/>
  </si>
  <si>
    <t>②実施日が特定されている科目
【通所又は同時双方向型により受講】</t>
    <rPh sb="1" eb="3">
      <t>ジッシ</t>
    </rPh>
    <rPh sb="3" eb="4">
      <t>ビ</t>
    </rPh>
    <rPh sb="5" eb="7">
      <t>トクテイ</t>
    </rPh>
    <rPh sb="12" eb="14">
      <t>カモク</t>
    </rPh>
    <rPh sb="16" eb="18">
      <t>ツウショ</t>
    </rPh>
    <rPh sb="18" eb="19">
      <t>マタ</t>
    </rPh>
    <rPh sb="20" eb="26">
      <t>ドウジソウホウコウガタ</t>
    </rPh>
    <rPh sb="29" eb="31">
      <t>ジュコウ</t>
    </rPh>
    <phoneticPr fontId="14"/>
  </si>
  <si>
    <t>①実施日が特定されていない科目
【eラーニングにより受講】</t>
    <rPh sb="1" eb="3">
      <t>ジッシ</t>
    </rPh>
    <rPh sb="3" eb="4">
      <t>ビ</t>
    </rPh>
    <rPh sb="5" eb="7">
      <t>トクテイ</t>
    </rPh>
    <rPh sb="13" eb="15">
      <t>カモク</t>
    </rPh>
    <rPh sb="26" eb="28">
      <t>ジュコウ</t>
    </rPh>
    <phoneticPr fontId="14"/>
  </si>
  <si>
    <t>開講式・オリエンテーション</t>
    <rPh sb="0" eb="2">
      <t>カイコウ</t>
    </rPh>
    <rPh sb="2" eb="3">
      <t>シキ</t>
    </rPh>
    <phoneticPr fontId="14"/>
  </si>
  <si>
    <t>表計算基礎①</t>
    <rPh sb="0" eb="3">
      <t>ヒョウケイサン</t>
    </rPh>
    <rPh sb="3" eb="5">
      <t>キソ</t>
    </rPh>
    <phoneticPr fontId="14"/>
  </si>
  <si>
    <t>表計算基礎②</t>
    <rPh sb="0" eb="3">
      <t>ヒョウケイサン</t>
    </rPh>
    <phoneticPr fontId="14"/>
  </si>
  <si>
    <t>文書作成基礎②</t>
    <rPh sb="0" eb="2">
      <t>ブンショ</t>
    </rPh>
    <rPh sb="2" eb="4">
      <t>サクセイ</t>
    </rPh>
    <rPh sb="4" eb="6">
      <t>キソ</t>
    </rPh>
    <phoneticPr fontId="14"/>
  </si>
  <si>
    <t>文書作成基礎①</t>
    <rPh sb="0" eb="2">
      <t>ブンショ</t>
    </rPh>
    <rPh sb="2" eb="4">
      <t>サクセイ</t>
    </rPh>
    <rPh sb="4" eb="6">
      <t>キソ</t>
    </rPh>
    <phoneticPr fontId="14"/>
  </si>
  <si>
    <t>文書作成応用①</t>
    <rPh sb="0" eb="2">
      <t>ブンショ</t>
    </rPh>
    <rPh sb="2" eb="4">
      <t>サクセイ</t>
    </rPh>
    <rPh sb="4" eb="6">
      <t>オウヨウ</t>
    </rPh>
    <phoneticPr fontId="14"/>
  </si>
  <si>
    <t>文書作成応用②</t>
    <rPh sb="0" eb="2">
      <t>ブンショ</t>
    </rPh>
    <rPh sb="2" eb="4">
      <t>サクセイ</t>
    </rPh>
    <rPh sb="4" eb="6">
      <t>オウヨウ</t>
    </rPh>
    <phoneticPr fontId="14"/>
  </si>
  <si>
    <t>表計算応用①</t>
    <rPh sb="0" eb="3">
      <t>ヒョウケイサン</t>
    </rPh>
    <rPh sb="3" eb="5">
      <t>オウヨウ</t>
    </rPh>
    <phoneticPr fontId="14"/>
  </si>
  <si>
    <t>・机　定員以上</t>
    <rPh sb="1" eb="2">
      <t>ツクエ</t>
    </rPh>
    <rPh sb="3" eb="5">
      <t>テイイン</t>
    </rPh>
    <rPh sb="5" eb="7">
      <t>イジョウ</t>
    </rPh>
    <phoneticPr fontId="14"/>
  </si>
  <si>
    <t>・いす　定員以上</t>
    <rPh sb="4" eb="6">
      <t>テイイン</t>
    </rPh>
    <rPh sb="6" eb="8">
      <t>イジョウ</t>
    </rPh>
    <phoneticPr fontId="14"/>
  </si>
  <si>
    <t>・ホワイトボード等</t>
    <rPh sb="8" eb="9">
      <t>トウ</t>
    </rPh>
    <phoneticPr fontId="14"/>
  </si>
  <si>
    <t xml:space="preserve"> ※　計画審査に当たって特記する事項がある場合に記入すること。
</t>
    <rPh sb="3" eb="5">
      <t>ケイカク</t>
    </rPh>
    <rPh sb="5" eb="7">
      <t>シンサ</t>
    </rPh>
    <phoneticPr fontId="14"/>
  </si>
  <si>
    <t>特記事項（機構処理欄）</t>
    <rPh sb="0" eb="2">
      <t>トッキ</t>
    </rPh>
    <rPh sb="2" eb="4">
      <t>ジコウ</t>
    </rPh>
    <rPh sb="5" eb="7">
      <t>キコウ</t>
    </rPh>
    <rPh sb="7" eb="9">
      <t>ショリ</t>
    </rPh>
    <rPh sb="9" eb="10">
      <t>ラン</t>
    </rPh>
    <phoneticPr fontId="14"/>
  </si>
  <si>
    <t>認定様式第４号「訓練実施機関・施設の概要」により確認</t>
    <rPh sb="0" eb="2">
      <t>ニンテイ</t>
    </rPh>
    <rPh sb="2" eb="4">
      <t>ヨウシキ</t>
    </rPh>
    <rPh sb="4" eb="5">
      <t>ダイ</t>
    </rPh>
    <rPh sb="6" eb="7">
      <t>ゴウ</t>
    </rPh>
    <rPh sb="8" eb="10">
      <t>クンレン</t>
    </rPh>
    <rPh sb="10" eb="12">
      <t>ジッシ</t>
    </rPh>
    <rPh sb="12" eb="14">
      <t>キカン</t>
    </rPh>
    <rPh sb="15" eb="17">
      <t>シセツ</t>
    </rPh>
    <rPh sb="18" eb="20">
      <t>ガイヨウ</t>
    </rPh>
    <rPh sb="24" eb="26">
      <t>カクニン</t>
    </rPh>
    <phoneticPr fontId="14"/>
  </si>
  <si>
    <t>✔</t>
    <phoneticPr fontId="14"/>
  </si>
  <si>
    <t>　　カリキュラムに必ず含めるべき内容；</t>
    <rPh sb="9" eb="10">
      <t>カナラ</t>
    </rPh>
    <rPh sb="11" eb="12">
      <t>フク</t>
    </rPh>
    <rPh sb="16" eb="18">
      <t>ナイヨウ</t>
    </rPh>
    <phoneticPr fontId="14"/>
  </si>
  <si>
    <t>　　　①職業スキル（学科・実技）</t>
    <rPh sb="4" eb="6">
      <t>ショクギョウ</t>
    </rPh>
    <rPh sb="10" eb="12">
      <t>ガッカ</t>
    </rPh>
    <rPh sb="13" eb="15">
      <t>ジツギ</t>
    </rPh>
    <phoneticPr fontId="14"/>
  </si>
  <si>
    <t>　・該当している　　　　　</t>
    <phoneticPr fontId="14"/>
  </si>
  <si>
    <t>・該当していない</t>
    <phoneticPr fontId="14"/>
  </si>
  <si>
    <t>・教室総面積（　　　</t>
    <rPh sb="1" eb="3">
      <t>キョウシツ</t>
    </rPh>
    <rPh sb="3" eb="6">
      <t>ソウメンセキ</t>
    </rPh>
    <phoneticPr fontId="14"/>
  </si>
  <si>
    <t>・事務、休憩エリアは含まない</t>
    <rPh sb="1" eb="3">
      <t>ジム</t>
    </rPh>
    <rPh sb="4" eb="6">
      <t>キュウケイ</t>
    </rPh>
    <rPh sb="10" eb="11">
      <t>フク</t>
    </rPh>
    <phoneticPr fontId="14"/>
  </si>
  <si>
    <t>・１人当たりの面積（</t>
    <rPh sb="2" eb="3">
      <t>ニン</t>
    </rPh>
    <rPh sb="3" eb="4">
      <t>ア</t>
    </rPh>
    <rPh sb="7" eb="9">
      <t>メンセキ</t>
    </rPh>
    <phoneticPr fontId="14"/>
  </si>
  <si>
    <t>・教室総面積を定員で除した数値</t>
    <rPh sb="1" eb="3">
      <t>キョウシツ</t>
    </rPh>
    <rPh sb="3" eb="6">
      <t>ソウメンセキ</t>
    </rPh>
    <rPh sb="7" eb="9">
      <t>テイイン</t>
    </rPh>
    <rPh sb="10" eb="11">
      <t>ジョ</t>
    </rPh>
    <rPh sb="13" eb="15">
      <t>スウチ</t>
    </rPh>
    <phoneticPr fontId="14"/>
  </si>
  <si>
    <t>　　）㎡</t>
    <phoneticPr fontId="14"/>
  </si>
  <si>
    <t>（</t>
    <phoneticPr fontId="14"/>
  </si>
  <si>
    <t>・一部又は全部のパソコンが接続できない</t>
    <rPh sb="1" eb="3">
      <t>イチブ</t>
    </rPh>
    <rPh sb="3" eb="4">
      <t>マタ</t>
    </rPh>
    <rPh sb="5" eb="7">
      <t>ゼンブ</t>
    </rPh>
    <rPh sb="13" eb="15">
      <t>セツゾク</t>
    </rPh>
    <phoneticPr fontId="14"/>
  </si>
  <si>
    <t>・接続する必要がある訓練がない</t>
    <rPh sb="1" eb="3">
      <t>セツゾク</t>
    </rPh>
    <rPh sb="5" eb="7">
      <t>ヒツヨウ</t>
    </rPh>
    <rPh sb="10" eb="12">
      <t>クンレン</t>
    </rPh>
    <phoneticPr fontId="14"/>
  </si>
  <si>
    <t>・プリンタを使用する場合</t>
    <rPh sb="6" eb="8">
      <t>シヨウ</t>
    </rPh>
    <rPh sb="10" eb="12">
      <t>バアイ</t>
    </rPh>
    <phoneticPr fontId="14"/>
  </si>
  <si>
    <t>　）台</t>
    <rPh sb="2" eb="3">
      <t>ダイ</t>
    </rPh>
    <phoneticPr fontId="14"/>
  </si>
  <si>
    <t>・プリンタを使用しない</t>
    <rPh sb="6" eb="8">
      <t>シヨウ</t>
    </rPh>
    <phoneticPr fontId="14"/>
  </si>
  <si>
    <t>・床上で躓くことがないよう固定している</t>
    <rPh sb="1" eb="3">
      <t>ユカウエ</t>
    </rPh>
    <rPh sb="4" eb="5">
      <t>ツマヅ</t>
    </rPh>
    <rPh sb="13" eb="15">
      <t>コテイ</t>
    </rPh>
    <phoneticPr fontId="14"/>
  </si>
  <si>
    <t>・その他の固定方法等（</t>
    <rPh sb="5" eb="7">
      <t>コテイ</t>
    </rPh>
    <rPh sb="7" eb="10">
      <t>ホウホウトウ</t>
    </rPh>
    <phoneticPr fontId="14"/>
  </si>
  <si>
    <t>・なし</t>
    <phoneticPr fontId="14"/>
  </si>
  <si>
    <t>）</t>
    <phoneticPr fontId="14"/>
  </si>
  <si>
    <t>・あり</t>
    <phoneticPr fontId="14"/>
  </si>
  <si>
    <t>・あり（教室・実習室とは完全に分離されていない）</t>
    <rPh sb="4" eb="6">
      <t>キョウシツ</t>
    </rPh>
    <rPh sb="7" eb="10">
      <t>ジッシュウシツ</t>
    </rPh>
    <rPh sb="12" eb="14">
      <t>カンゼン</t>
    </rPh>
    <rPh sb="15" eb="17">
      <t>ブンリ</t>
    </rPh>
    <phoneticPr fontId="14"/>
  </si>
  <si>
    <t>教室(実習室・自習室含む)</t>
    <rPh sb="0" eb="2">
      <t>キョウシツ</t>
    </rPh>
    <rPh sb="3" eb="6">
      <t>ジッシュウシツ</t>
    </rPh>
    <rPh sb="7" eb="9">
      <t>ジシュウ</t>
    </rPh>
    <rPh sb="9" eb="10">
      <t>シツ</t>
    </rPh>
    <rPh sb="10" eb="11">
      <t>フク</t>
    </rPh>
    <phoneticPr fontId="14"/>
  </si>
  <si>
    <t>休憩室・昼食場所</t>
    <rPh sb="0" eb="3">
      <t>キュウケイシツ</t>
    </rPh>
    <rPh sb="4" eb="6">
      <t>チュウショク</t>
    </rPh>
    <rPh sb="6" eb="8">
      <t>バショ</t>
    </rPh>
    <phoneticPr fontId="14"/>
  </si>
  <si>
    <t>・あり（専用の部屋はないが、受講者のプライバシーは確保されている）</t>
    <rPh sb="4" eb="6">
      <t>センヨウ</t>
    </rPh>
    <rPh sb="7" eb="9">
      <t>ヘヤ</t>
    </rPh>
    <rPh sb="14" eb="17">
      <t>ジュコウシャ</t>
    </rPh>
    <rPh sb="25" eb="27">
      <t>カクホ</t>
    </rPh>
    <phoneticPr fontId="14"/>
  </si>
  <si>
    <t>体制等の整備</t>
    <rPh sb="0" eb="2">
      <t>タイセイ</t>
    </rPh>
    <rPh sb="2" eb="3">
      <t>トウ</t>
    </rPh>
    <rPh sb="4" eb="6">
      <t>セイビ</t>
    </rPh>
    <phoneticPr fontId="14"/>
  </si>
  <si>
    <t>・訓練中に通信障害等によりオンライン接続が遮断された場合に受講者に迅速に連絡をとれる方法が確保されており、接続の復旧に向けた
アドバイス等を的確に行える体制が整備されている</t>
    <phoneticPr fontId="14"/>
  </si>
  <si>
    <t>インターネット接続環境</t>
    <rPh sb="7" eb="9">
      <t>セツゾク</t>
    </rPh>
    <rPh sb="9" eb="11">
      <t>カンキョウ</t>
    </rPh>
    <phoneticPr fontId="14"/>
  </si>
  <si>
    <t>ソフトウェア</t>
    <phoneticPr fontId="14"/>
  </si>
  <si>
    <t>・使用許諾契約あり</t>
    <phoneticPr fontId="14"/>
  </si>
  <si>
    <t>・使用許諾契約なし</t>
    <phoneticPr fontId="14"/>
  </si>
  <si>
    <t>講ずる措置</t>
    <rPh sb="0" eb="1">
      <t>コウ</t>
    </rPh>
    <rPh sb="3" eb="5">
      <t>ソチ</t>
    </rPh>
    <phoneticPr fontId="14"/>
  </si>
  <si>
    <t>・授業開始前にオンラインの接続テストを行う</t>
    <phoneticPr fontId="14"/>
  </si>
  <si>
    <t>・テレビ会議システム等を使用し、講師と訓練生が映像・音声により互いにやりとりを行う等の同時かつ双方向に行われるものである</t>
    <phoneticPr fontId="14"/>
  </si>
  <si>
    <t>・受講時に受講者本人であることをＷＥＢカメラ、個人認証ＩＤ及びパスワードの入力、メール、電話等により確認するものである</t>
    <phoneticPr fontId="14"/>
  </si>
  <si>
    <t>・オンライン訓練を開始する段階で、導入研修（オンライン接続等の方法の説明を含む）を実施する</t>
    <phoneticPr fontId="14"/>
  </si>
  <si>
    <t>・あり（教室・実習室とは完全に分離されている）</t>
    <phoneticPr fontId="14"/>
  </si>
  <si>
    <t>・全面禁煙である</t>
    <phoneticPr fontId="14"/>
  </si>
  <si>
    <t>・室内で喫煙できる</t>
    <phoneticPr fontId="14"/>
  </si>
  <si>
    <t>・室内で喫煙できるが分煙対策を施している</t>
    <phoneticPr fontId="14"/>
  </si>
  <si>
    <t>・あり(専用の部屋がある）</t>
    <phoneticPr fontId="14"/>
  </si>
  <si>
    <t>（</t>
    <phoneticPr fontId="14"/>
  </si>
  <si>
    <t>・全てのパソコンが接続できる</t>
    <phoneticPr fontId="14"/>
  </si>
  <si>
    <t>・インクジェットプリンタ　　（</t>
    <phoneticPr fontId="14"/>
  </si>
  <si>
    <t>・レーザープリンタ　　　　　（</t>
    <phoneticPr fontId="14"/>
  </si>
  <si>
    <t>・ビデオプロジェクター</t>
    <phoneticPr fontId="14"/>
  </si>
  <si>
    <t>・その他（　</t>
    <phoneticPr fontId="14"/>
  </si>
  <si>
    <t>）</t>
    <phoneticPr fontId="14"/>
  </si>
  <si>
    <t>・ＯＡフロアにより床下に配線している</t>
    <phoneticPr fontId="14"/>
  </si>
  <si>
    <t>)</t>
    <phoneticPr fontId="14"/>
  </si>
  <si>
    <t>使用許諾契約</t>
    <phoneticPr fontId="14"/>
  </si>
  <si>
    <t>・あり</t>
    <phoneticPr fontId="14"/>
  </si>
  <si>
    <t>・なし</t>
    <phoneticPr fontId="14"/>
  </si>
  <si>
    <t>有</t>
    <phoneticPr fontId="14"/>
  </si>
  <si>
    <t>有</t>
    <phoneticPr fontId="14"/>
  </si>
  <si>
    <t>有</t>
    <phoneticPr fontId="14"/>
  </si>
  <si>
    <t>訓練時間の標準時間</t>
    <phoneticPr fontId="14"/>
  </si>
  <si>
    <t>② 職場見学、職場体験、職業人講話　（6～36時間）</t>
    <phoneticPr fontId="14"/>
  </si>
  <si>
    <t>基本条件</t>
    <phoneticPr fontId="14"/>
  </si>
  <si>
    <t>運営状況等</t>
    <phoneticPr fontId="14"/>
  </si>
  <si>
    <t>ソフトウェアの種類</t>
    <phoneticPr fontId="14"/>
  </si>
  <si>
    <t>・使用するソフトウェア及びバージョンがサポート対象になっている</t>
    <phoneticPr fontId="14"/>
  </si>
  <si>
    <t>）台　（定員分の台数が必要）</t>
    <rPh sb="4" eb="6">
      <t>テイイン</t>
    </rPh>
    <rPh sb="6" eb="7">
      <t>ブン</t>
    </rPh>
    <phoneticPr fontId="14"/>
  </si>
  <si>
    <t>・サポート対象より古いものがある
（訓練で必要がある場合は任意様式でその理由書を添付すること　）</t>
    <phoneticPr fontId="14"/>
  </si>
  <si>
    <t>※　責任者については、専任（複数施設の責任者を兼務することはできない。（ただし、事務担当者等との兼務は可能である。） が必須です。該当する場合にチェック欄（□）に✔を記入してください。</t>
    <rPh sb="2" eb="4">
      <t>セキニン</t>
    </rPh>
    <rPh sb="4" eb="5">
      <t>シャ</t>
    </rPh>
    <rPh sb="11" eb="13">
      <t>センニン</t>
    </rPh>
    <rPh sb="40" eb="42">
      <t>ジム</t>
    </rPh>
    <rPh sb="42" eb="45">
      <t>タントウシャ</t>
    </rPh>
    <rPh sb="45" eb="46">
      <t>トウ</t>
    </rPh>
    <rPh sb="51" eb="53">
      <t>カノウ</t>
    </rPh>
    <rPh sb="60" eb="62">
      <t>ヒッス</t>
    </rPh>
    <rPh sb="65" eb="67">
      <t>ガイトウ</t>
    </rPh>
    <rPh sb="69" eb="71">
      <t>バアイ</t>
    </rPh>
    <rPh sb="76" eb="77">
      <t>ラン</t>
    </rPh>
    <rPh sb="83" eb="85">
      <t>キニュウ</t>
    </rPh>
    <phoneticPr fontId="14"/>
  </si>
  <si>
    <t>※　責任者及び苦情を処理する者については、申請者と直接の雇用関係（代表者及び役員も可）にあることが必要です。直接の雇用関係にある場合、チェック欄（□）に✔を記入してください。チェック欄に記入がない場合は、説明を求める場合があります。</t>
    <rPh sb="2" eb="5">
      <t>セキニンシャ</t>
    </rPh>
    <rPh sb="5" eb="6">
      <t>オヨ</t>
    </rPh>
    <rPh sb="7" eb="9">
      <t>クジョウ</t>
    </rPh>
    <rPh sb="10" eb="12">
      <t>ショリ</t>
    </rPh>
    <rPh sb="14" eb="15">
      <t>モノ</t>
    </rPh>
    <rPh sb="21" eb="24">
      <t>シンセイシャ</t>
    </rPh>
    <rPh sb="25" eb="27">
      <t>チョクセツ</t>
    </rPh>
    <rPh sb="28" eb="30">
      <t>コヨウ</t>
    </rPh>
    <rPh sb="30" eb="32">
      <t>カンケイ</t>
    </rPh>
    <rPh sb="33" eb="36">
      <t>ダイヒョウシャ</t>
    </rPh>
    <rPh sb="36" eb="37">
      <t>オヨ</t>
    </rPh>
    <rPh sb="38" eb="40">
      <t>ヤクイン</t>
    </rPh>
    <rPh sb="41" eb="42">
      <t>カ</t>
    </rPh>
    <rPh sb="49" eb="51">
      <t>ヒツヨウ</t>
    </rPh>
    <rPh sb="54" eb="56">
      <t>チョクセツ</t>
    </rPh>
    <rPh sb="57" eb="59">
      <t>コヨウ</t>
    </rPh>
    <rPh sb="59" eb="61">
      <t>カンケイ</t>
    </rPh>
    <rPh sb="64" eb="66">
      <t>バアイ</t>
    </rPh>
    <rPh sb="91" eb="92">
      <t>ラン</t>
    </rPh>
    <rPh sb="93" eb="95">
      <t>キニュウ</t>
    </rPh>
    <rPh sb="98" eb="100">
      <t>バアイ</t>
    </rPh>
    <rPh sb="102" eb="104">
      <t>セツメイ</t>
    </rPh>
    <rPh sb="105" eb="106">
      <t>モト</t>
    </rPh>
    <rPh sb="108" eb="110">
      <t>バアイ</t>
    </rPh>
    <phoneticPr fontId="14"/>
  </si>
  <si>
    <t>※5　訓練時間には、キャリアコンサルティング等の時間は含まれませんので、除いて記入してください。</t>
    <rPh sb="3" eb="5">
      <t>クンレン</t>
    </rPh>
    <rPh sb="5" eb="7">
      <t>ジカン</t>
    </rPh>
    <rPh sb="22" eb="23">
      <t>トウ</t>
    </rPh>
    <rPh sb="24" eb="26">
      <t>ジカン</t>
    </rPh>
    <rPh sb="27" eb="28">
      <t>フク</t>
    </rPh>
    <rPh sb="36" eb="37">
      <t>ノゾ</t>
    </rPh>
    <rPh sb="39" eb="41">
      <t>キニュウ</t>
    </rPh>
    <phoneticPr fontId="14"/>
  </si>
  <si>
    <t>※2　様式第6号の「推奨訓練日程計画表」を添付してください。</t>
    <rPh sb="3" eb="5">
      <t>テイヨウシキ</t>
    </rPh>
    <rPh sb="5" eb="6">
      <t>ダイ</t>
    </rPh>
    <rPh sb="7" eb="8">
      <t>ゴウ</t>
    </rPh>
    <rPh sb="21" eb="23">
      <t>テンプ</t>
    </rPh>
    <phoneticPr fontId="14"/>
  </si>
  <si>
    <t>※3　訓練推奨者欄には、特に訓練を推奨する対象がある場合に、当てはまるもの全てのチェック欄（□）に✓を記入してください。</t>
    <rPh sb="3" eb="5">
      <t>クンレン</t>
    </rPh>
    <rPh sb="5" eb="7">
      <t>スイショウ</t>
    </rPh>
    <rPh sb="7" eb="8">
      <t>シャ</t>
    </rPh>
    <rPh sb="8" eb="9">
      <t>ラン</t>
    </rPh>
    <rPh sb="12" eb="13">
      <t>トク</t>
    </rPh>
    <rPh sb="14" eb="16">
      <t>クンレン</t>
    </rPh>
    <rPh sb="17" eb="19">
      <t>スイショウ</t>
    </rPh>
    <rPh sb="21" eb="23">
      <t>タイショウ</t>
    </rPh>
    <rPh sb="26" eb="28">
      <t>バアイ</t>
    </rPh>
    <rPh sb="30" eb="31">
      <t>ア</t>
    </rPh>
    <rPh sb="37" eb="38">
      <t>スベ</t>
    </rPh>
    <rPh sb="44" eb="45">
      <t>ラン</t>
    </rPh>
    <rPh sb="51" eb="53">
      <t>キニュウ</t>
    </rPh>
    <phoneticPr fontId="14"/>
  </si>
  <si>
    <t>※4　「職場体験」、「職業人講話」、「職場見学」については、それぞれの時間数が分かるように記入してください。</t>
    <rPh sb="4" eb="6">
      <t>ショクバ</t>
    </rPh>
    <rPh sb="6" eb="8">
      <t>タイケン</t>
    </rPh>
    <rPh sb="11" eb="13">
      <t>ショクギョウ</t>
    </rPh>
    <rPh sb="13" eb="14">
      <t>ジン</t>
    </rPh>
    <rPh sb="14" eb="16">
      <t>コウワ</t>
    </rPh>
    <rPh sb="19" eb="21">
      <t>ショクバ</t>
    </rPh>
    <rPh sb="21" eb="23">
      <t>ケンガク</t>
    </rPh>
    <rPh sb="35" eb="38">
      <t>ジカンスウ</t>
    </rPh>
    <rPh sb="39" eb="40">
      <t>ワ</t>
    </rPh>
    <rPh sb="45" eb="47">
      <t>キニュウ</t>
    </rPh>
    <phoneticPr fontId="14"/>
  </si>
  <si>
    <t>（特記事項）</t>
  </si>
  <si>
    <t>（２）訓練の受講を通じて取得した資格（任意）</t>
    <phoneticPr fontId="79"/>
  </si>
  <si>
    <t>※この計画書には、上記３に記載した訓練科の「求職者支援法に基づく職業訓練の認定通知書」(写)を添付してください。</t>
    <rPh sb="9" eb="11">
      <t>ジョウキ</t>
    </rPh>
    <rPh sb="13" eb="15">
      <t>キサイ</t>
    </rPh>
    <rPh sb="17" eb="20">
      <t>クンレンカ</t>
    </rPh>
    <rPh sb="22" eb="25">
      <t>キュウショクシャ</t>
    </rPh>
    <rPh sb="25" eb="27">
      <t>シエン</t>
    </rPh>
    <rPh sb="27" eb="28">
      <t>ホウ</t>
    </rPh>
    <rPh sb="29" eb="30">
      <t>モト</t>
    </rPh>
    <rPh sb="32" eb="34">
      <t>ショクギョウ</t>
    </rPh>
    <rPh sb="34" eb="36">
      <t>クンレン</t>
    </rPh>
    <rPh sb="37" eb="39">
      <t>ニンテイ</t>
    </rPh>
    <rPh sb="39" eb="42">
      <t>ツウチショ</t>
    </rPh>
    <phoneticPr fontId="14"/>
  </si>
  <si>
    <t>　４　事業実績を確認できる書類</t>
    <rPh sb="3" eb="5">
      <t>ジギョウ</t>
    </rPh>
    <rPh sb="5" eb="7">
      <t>ジッセキ</t>
    </rPh>
    <rPh sb="8" eb="10">
      <t>カクニン</t>
    </rPh>
    <rPh sb="13" eb="15">
      <t>ショルイ</t>
    </rPh>
    <phoneticPr fontId="14"/>
  </si>
  <si>
    <t>求職者支援訓練　認定申請書等提出書類一覧【ｅラーニングコース申請用】</t>
    <rPh sb="0" eb="2">
      <t>キュウショク</t>
    </rPh>
    <rPh sb="2" eb="3">
      <t>シャ</t>
    </rPh>
    <rPh sb="3" eb="5">
      <t>シエン</t>
    </rPh>
    <rPh sb="5" eb="7">
      <t>クンレン</t>
    </rPh>
    <rPh sb="8" eb="10">
      <t>ニンテイ</t>
    </rPh>
    <rPh sb="10" eb="14">
      <t>シンセイショトウ</t>
    </rPh>
    <rPh sb="14" eb="16">
      <t>テイシュツ</t>
    </rPh>
    <rPh sb="16" eb="18">
      <t>ショルイ</t>
    </rPh>
    <rPh sb="18" eb="20">
      <t>イチラン</t>
    </rPh>
    <rPh sb="30" eb="32">
      <t>シンセイ</t>
    </rPh>
    <rPh sb="32" eb="33">
      <t>ヨウ</t>
    </rPh>
    <phoneticPr fontId="14"/>
  </si>
  <si>
    <t>通信の方法による訓練（同時双方向型）を行う場合</t>
    <rPh sb="0" eb="2">
      <t>ツウシン</t>
    </rPh>
    <rPh sb="3" eb="5">
      <t>ホウホウ</t>
    </rPh>
    <rPh sb="11" eb="17">
      <t>ドウジソウホウコウガタ</t>
    </rPh>
    <phoneticPr fontId="14"/>
  </si>
  <si>
    <t>　　１か月目</t>
    <rPh sb="4" eb="5">
      <t>ツキ</t>
    </rPh>
    <rPh sb="5" eb="6">
      <t>メ</t>
    </rPh>
    <phoneticPr fontId="14"/>
  </si>
  <si>
    <t>　　２か月目</t>
    <rPh sb="4" eb="5">
      <t>ツキ</t>
    </rPh>
    <rPh sb="5" eb="6">
      <t>メ</t>
    </rPh>
    <phoneticPr fontId="14"/>
  </si>
  <si>
    <t>（様式A-9）</t>
    <phoneticPr fontId="14"/>
  </si>
  <si>
    <t>提出要否</t>
    <rPh sb="0" eb="2">
      <t>テイシュツ</t>
    </rPh>
    <rPh sb="2" eb="4">
      <t>ヨウヒ</t>
    </rPh>
    <phoneticPr fontId="14"/>
  </si>
  <si>
    <t>必須</t>
    <rPh sb="0" eb="2">
      <t>ヒッス</t>
    </rPh>
    <phoneticPr fontId="13"/>
  </si>
  <si>
    <t>※　網掛けしている様式については、「必須」の提出書類ではありません。</t>
    <rPh sb="2" eb="4">
      <t>アミカ</t>
    </rPh>
    <rPh sb="9" eb="11">
      <t>ヨウシキ</t>
    </rPh>
    <rPh sb="18" eb="20">
      <t>ヒッス</t>
    </rPh>
    <rPh sb="22" eb="24">
      <t>テイシュツ</t>
    </rPh>
    <rPh sb="24" eb="26">
      <t>ショルイ</t>
    </rPh>
    <phoneticPr fontId="14"/>
  </si>
  <si>
    <t>※　《省》と記載した書類は、同一年度に開講する訓練科で、すでに1度提出した内容であれば、様式第１7号を提出することにより提出を省略することができます。</t>
    <phoneticPr fontId="14"/>
  </si>
  <si>
    <t>託児サービス提供機関が要件に該当することを確認できる書類の添付</t>
    <rPh sb="0" eb="2">
      <t>タクジ</t>
    </rPh>
    <rPh sb="6" eb="8">
      <t>テイキョウ</t>
    </rPh>
    <rPh sb="8" eb="10">
      <t>キカン</t>
    </rPh>
    <rPh sb="11" eb="13">
      <t>ヨウケン</t>
    </rPh>
    <rPh sb="14" eb="16">
      <t>ガイトウ</t>
    </rPh>
    <rPh sb="21" eb="23">
      <t>カクニン</t>
    </rPh>
    <rPh sb="26" eb="28">
      <t>ショルイ</t>
    </rPh>
    <rPh sb="29" eb="31">
      <t>テンプ</t>
    </rPh>
    <phoneticPr fontId="14"/>
  </si>
  <si>
    <t>・あり</t>
    <phoneticPr fontId="14"/>
  </si>
  <si>
    <t>・なし</t>
    <phoneticPr fontId="14"/>
  </si>
  <si>
    <t>eラーニングコース；カリキュラムに次の内容を含んでいる</t>
    <phoneticPr fontId="14"/>
  </si>
  <si>
    <t>（様式A-51）</t>
    <rPh sb="1" eb="3">
      <t>ヨウシキ</t>
    </rPh>
    <phoneticPr fontId="14"/>
  </si>
  <si>
    <t>職場見学等実施計画書</t>
    <rPh sb="0" eb="2">
      <t>ショクバ</t>
    </rPh>
    <rPh sb="2" eb="4">
      <t>ケンガク</t>
    </rPh>
    <rPh sb="4" eb="5">
      <t>トウ</t>
    </rPh>
    <rPh sb="5" eb="7">
      <t>ジッシ</t>
    </rPh>
    <rPh sb="7" eb="10">
      <t>ケイカクショ</t>
    </rPh>
    <phoneticPr fontId="13"/>
  </si>
  <si>
    <t>提出日：</t>
    <rPh sb="0" eb="3">
      <t>テイシュツビ</t>
    </rPh>
    <phoneticPr fontId="13"/>
  </si>
  <si>
    <t>■訓練実施機関名</t>
    <rPh sb="1" eb="3">
      <t>クンレン</t>
    </rPh>
    <rPh sb="3" eb="5">
      <t>ジッシ</t>
    </rPh>
    <rPh sb="5" eb="7">
      <t>キカン</t>
    </rPh>
    <rPh sb="7" eb="8">
      <t>メイ</t>
    </rPh>
    <phoneticPr fontId="14"/>
  </si>
  <si>
    <t>■訓練実施機関番号</t>
    <phoneticPr fontId="13"/>
  </si>
  <si>
    <t>■訓練科名</t>
    <rPh sb="1" eb="3">
      <t>クンレン</t>
    </rPh>
    <rPh sb="3" eb="5">
      <t>カメイ</t>
    </rPh>
    <phoneticPr fontId="14"/>
  </si>
  <si>
    <t>No.</t>
    <phoneticPr fontId="13"/>
  </si>
  <si>
    <t>サービス種類</t>
    <rPh sb="4" eb="6">
      <t>シュルイ</t>
    </rPh>
    <phoneticPr fontId="14"/>
  </si>
  <si>
    <t>事業所名</t>
    <rPh sb="0" eb="3">
      <t>ジギョウショ</t>
    </rPh>
    <rPh sb="3" eb="4">
      <t>メイ</t>
    </rPh>
    <phoneticPr fontId="14"/>
  </si>
  <si>
    <t>所在地</t>
    <rPh sb="0" eb="3">
      <t>ショザイチ</t>
    </rPh>
    <phoneticPr fontId="13"/>
  </si>
  <si>
    <t>連絡先</t>
    <rPh sb="0" eb="3">
      <t>レンラクサキ</t>
    </rPh>
    <phoneticPr fontId="13"/>
  </si>
  <si>
    <t>実施予定日</t>
    <rPh sb="0" eb="2">
      <t>ジッシ</t>
    </rPh>
    <rPh sb="2" eb="4">
      <t>ヨテイ</t>
    </rPh>
    <rPh sb="4" eb="5">
      <t>ビ</t>
    </rPh>
    <phoneticPr fontId="13"/>
  </si>
  <si>
    <t>職場見学、職場体験、
企業実習の別</t>
    <rPh sb="0" eb="2">
      <t>ショクバ</t>
    </rPh>
    <rPh sb="2" eb="4">
      <t>ケンガク</t>
    </rPh>
    <rPh sb="5" eb="7">
      <t>ショクバ</t>
    </rPh>
    <rPh sb="7" eb="9">
      <t>タイケン</t>
    </rPh>
    <rPh sb="11" eb="13">
      <t>キギョウ</t>
    </rPh>
    <rPh sb="13" eb="15">
      <t>ジッシュウ</t>
    </rPh>
    <rPh sb="16" eb="17">
      <t>ベツ</t>
    </rPh>
    <phoneticPr fontId="13"/>
  </si>
  <si>
    <t>受入予定人数</t>
    <rPh sb="0" eb="2">
      <t>ウケイレ</t>
    </rPh>
    <rPh sb="2" eb="4">
      <t>ヨテイ</t>
    </rPh>
    <rPh sb="4" eb="6">
      <t>ニンズウ</t>
    </rPh>
    <phoneticPr fontId="13"/>
  </si>
  <si>
    <t>備考</t>
    <rPh sb="0" eb="2">
      <t>ビコウ</t>
    </rPh>
    <phoneticPr fontId="13"/>
  </si>
  <si>
    <t>A</t>
    <phoneticPr fontId="13"/>
  </si>
  <si>
    <t>B</t>
    <phoneticPr fontId="13"/>
  </si>
  <si>
    <t>C</t>
    <phoneticPr fontId="13"/>
  </si>
  <si>
    <t>D</t>
    <phoneticPr fontId="13"/>
  </si>
  <si>
    <t>E</t>
    <phoneticPr fontId="13"/>
  </si>
  <si>
    <t>F</t>
    <phoneticPr fontId="13"/>
  </si>
  <si>
    <t>機構処理欄</t>
    <rPh sb="0" eb="2">
      <t>キコウ</t>
    </rPh>
    <rPh sb="2" eb="4">
      <t>ショリ</t>
    </rPh>
    <rPh sb="4" eb="5">
      <t>ラン</t>
    </rPh>
    <phoneticPr fontId="14"/>
  </si>
  <si>
    <t>施設名：</t>
    <rPh sb="0" eb="2">
      <t>シセツ</t>
    </rPh>
    <rPh sb="2" eb="3">
      <t>メイ</t>
    </rPh>
    <phoneticPr fontId="14"/>
  </si>
  <si>
    <t>担当者（署名）：</t>
    <rPh sb="0" eb="3">
      <t>タントウシャ</t>
    </rPh>
    <rPh sb="4" eb="6">
      <t>ショメイ</t>
    </rPh>
    <phoneticPr fontId="14"/>
  </si>
  <si>
    <t>受理日：</t>
    <rPh sb="0" eb="2">
      <t>ジュリ</t>
    </rPh>
    <rPh sb="2" eb="3">
      <t>ビ</t>
    </rPh>
    <phoneticPr fontId="14"/>
  </si>
  <si>
    <t>認定申請書受理番号：</t>
    <rPh sb="0" eb="2">
      <t>ニンテイ</t>
    </rPh>
    <rPh sb="2" eb="5">
      <t>シンセイショ</t>
    </rPh>
    <rPh sb="5" eb="7">
      <t>ジュリ</t>
    </rPh>
    <rPh sb="7" eb="9">
      <t>バンゴウ</t>
    </rPh>
    <phoneticPr fontId="14"/>
  </si>
  <si>
    <t>FBB1G0202</t>
    <phoneticPr fontId="14"/>
  </si>
  <si>
    <t>職業訓練サービスガイドライン研修の受講（訓練施設責任者、就職支援責任者、講師又は事務担当者のいずれか）またはISO29993及びISO21001の取得等ガイドライン研修と同程度以上の民間教育訓練機関の質保証・向上の取組を行っている</t>
    <rPh sb="17" eb="19">
      <t>ジュコウ</t>
    </rPh>
    <phoneticPr fontId="14"/>
  </si>
  <si>
    <t>・【ISO29993及びISO21001取得】あり
審査登録証（写）を添付</t>
    <rPh sb="20" eb="22">
      <t>シュトク</t>
    </rPh>
    <rPh sb="35" eb="37">
      <t>テンプ</t>
    </rPh>
    <phoneticPr fontId="14"/>
  </si>
  <si>
    <t>②-1
ユニットに含めない訓練時間</t>
    <rPh sb="9" eb="10">
      <t>フク</t>
    </rPh>
    <rPh sb="13" eb="15">
      <t>クンレン</t>
    </rPh>
    <rPh sb="15" eb="17">
      <t>ジカン</t>
    </rPh>
    <phoneticPr fontId="14"/>
  </si>
  <si>
    <t>②-2
ユニットに含めない訓練時間</t>
    <rPh sb="9" eb="10">
      <t>フク</t>
    </rPh>
    <rPh sb="13" eb="15">
      <t>クンレン</t>
    </rPh>
    <rPh sb="15" eb="17">
      <t>ジカン</t>
    </rPh>
    <phoneticPr fontId="14"/>
  </si>
  <si>
    <t>①ユニット受講時間小計</t>
    <phoneticPr fontId="14"/>
  </si>
  <si>
    <t>②-1
ユニットに含めない訓練時間小計</t>
    <rPh sb="9" eb="10">
      <t>フク</t>
    </rPh>
    <rPh sb="13" eb="15">
      <t>クンレン</t>
    </rPh>
    <rPh sb="15" eb="17">
      <t>ジカン</t>
    </rPh>
    <rPh sb="17" eb="19">
      <t>ショウケイ</t>
    </rPh>
    <phoneticPr fontId="14"/>
  </si>
  <si>
    <t>②-2
ユニットに含めない訓練時間小計</t>
    <rPh sb="9" eb="10">
      <t>フク</t>
    </rPh>
    <rPh sb="13" eb="15">
      <t>クンレン</t>
    </rPh>
    <rPh sb="15" eb="17">
      <t>ジカン</t>
    </rPh>
    <rPh sb="17" eb="19">
      <t>ショウケイ</t>
    </rPh>
    <phoneticPr fontId="14"/>
  </si>
  <si>
    <r>
      <t xml:space="preserve">８０時間算定対象訓練
時間の総合計（h）
</t>
    </r>
    <r>
      <rPr>
        <sz val="11"/>
        <rFont val="ＭＳ Ｐゴシック"/>
        <family val="3"/>
        <charset val="128"/>
      </rPr>
      <t>＝（①）+（②-1）</t>
    </r>
    <rPh sb="8" eb="10">
      <t>クンレン</t>
    </rPh>
    <rPh sb="11" eb="13">
      <t>ジカン</t>
    </rPh>
    <rPh sb="14" eb="15">
      <t>ソウ</t>
    </rPh>
    <rPh sb="15" eb="17">
      <t>ゴウケイ</t>
    </rPh>
    <phoneticPr fontId="14"/>
  </si>
  <si>
    <t>出席管理の対象となる訓練時間の総合計（h）
※８０時間算定対象外訓練を含む
＝（①）+（②-1）+（②-2）</t>
    <rPh sb="10" eb="12">
      <t>クンレン</t>
    </rPh>
    <rPh sb="12" eb="14">
      <t>ジカン</t>
    </rPh>
    <rPh sb="15" eb="16">
      <t>ソウ</t>
    </rPh>
    <rPh sb="16" eb="18">
      <t>ゴウケイ</t>
    </rPh>
    <rPh sb="25" eb="27">
      <t>ジカン</t>
    </rPh>
    <rPh sb="27" eb="29">
      <t>サンテイ</t>
    </rPh>
    <rPh sb="29" eb="31">
      <t>タイショウ</t>
    </rPh>
    <rPh sb="31" eb="32">
      <t>ガイ</t>
    </rPh>
    <rPh sb="32" eb="34">
      <t>クンレン</t>
    </rPh>
    <rPh sb="35" eb="36">
      <t>フク</t>
    </rPh>
    <phoneticPr fontId="14"/>
  </si>
  <si>
    <t xml:space="preserve">　 </t>
    <phoneticPr fontId="14"/>
  </si>
  <si>
    <r>
      <t>※　苦情を処理する者については、講師</t>
    </r>
    <r>
      <rPr>
        <sz val="10"/>
        <rFont val="ＭＳ Ｐゴシック"/>
        <family val="3"/>
        <charset val="128"/>
      </rPr>
      <t>が兼務できません。兼務することとしていない場合、チェック欄（□）に✔を記入してください。</t>
    </r>
    <rPh sb="2" eb="4">
      <t>クジョウ</t>
    </rPh>
    <rPh sb="5" eb="7">
      <t>ショリ</t>
    </rPh>
    <rPh sb="9" eb="10">
      <t>モノ</t>
    </rPh>
    <rPh sb="16" eb="18">
      <t>コウシ</t>
    </rPh>
    <rPh sb="19" eb="21">
      <t>ケンム</t>
    </rPh>
    <rPh sb="27" eb="29">
      <t>ケンム</t>
    </rPh>
    <rPh sb="39" eb="41">
      <t>バアイ</t>
    </rPh>
    <phoneticPr fontId="14"/>
  </si>
  <si>
    <t>　　３か月目</t>
    <rPh sb="4" eb="5">
      <t>ツキ</t>
    </rPh>
    <rPh sb="5" eb="6">
      <t>メ</t>
    </rPh>
    <phoneticPr fontId="14"/>
  </si>
  <si>
    <t>　　４か月目</t>
    <rPh sb="4" eb="5">
      <t>ツキ</t>
    </rPh>
    <rPh sb="5" eb="6">
      <t>メ</t>
    </rPh>
    <phoneticPr fontId="14"/>
  </si>
  <si>
    <t>　　５か月目</t>
    <rPh sb="4" eb="5">
      <t>ツキ</t>
    </rPh>
    <rPh sb="5" eb="6">
      <t>メ</t>
    </rPh>
    <phoneticPr fontId="14"/>
  </si>
  <si>
    <t>　　６か月目</t>
    <rPh sb="4" eb="5">
      <t>ツキ</t>
    </rPh>
    <rPh sb="5" eb="6">
      <t>メ</t>
    </rPh>
    <phoneticPr fontId="14"/>
  </si>
  <si>
    <t>訓練開始日</t>
    <rPh sb="0" eb="2">
      <t>クンレン</t>
    </rPh>
    <rPh sb="2" eb="4">
      <t>カイシ</t>
    </rPh>
    <rPh sb="4" eb="5">
      <t>ヒ</t>
    </rPh>
    <phoneticPr fontId="14"/>
  </si>
  <si>
    <t>訓練終了日</t>
    <rPh sb="0" eb="2">
      <t>クンレン</t>
    </rPh>
    <rPh sb="2" eb="4">
      <t>シュウリョウ</t>
    </rPh>
    <rPh sb="4" eb="5">
      <t>ヒ</t>
    </rPh>
    <phoneticPr fontId="14"/>
  </si>
  <si>
    <t>1か月目
算定時間</t>
    <rPh sb="2" eb="4">
      <t>ゲツメ</t>
    </rPh>
    <rPh sb="5" eb="7">
      <t>サンテイ</t>
    </rPh>
    <rPh sb="7" eb="9">
      <t>ジカン</t>
    </rPh>
    <phoneticPr fontId="14"/>
  </si>
  <si>
    <t>２か月目
算定時間</t>
    <rPh sb="2" eb="4">
      <t>ゲツメ</t>
    </rPh>
    <rPh sb="5" eb="7">
      <t>サンテイ</t>
    </rPh>
    <rPh sb="7" eb="9">
      <t>ジカン</t>
    </rPh>
    <phoneticPr fontId="14"/>
  </si>
  <si>
    <t>３か月目
算定時間</t>
    <rPh sb="2" eb="4">
      <t>ゲツメ</t>
    </rPh>
    <rPh sb="5" eb="7">
      <t>サンテイ</t>
    </rPh>
    <rPh sb="7" eb="9">
      <t>ジカン</t>
    </rPh>
    <phoneticPr fontId="14"/>
  </si>
  <si>
    <t>４か月目
算定時間</t>
    <rPh sb="2" eb="4">
      <t>ゲツメ</t>
    </rPh>
    <rPh sb="5" eb="7">
      <t>サンテイ</t>
    </rPh>
    <rPh sb="7" eb="9">
      <t>ジカン</t>
    </rPh>
    <phoneticPr fontId="14"/>
  </si>
  <si>
    <t>５か月目
算定時間</t>
    <rPh sb="2" eb="4">
      <t>ゲツメ</t>
    </rPh>
    <rPh sb="5" eb="7">
      <t>サンテイ</t>
    </rPh>
    <rPh sb="7" eb="9">
      <t>ジカン</t>
    </rPh>
    <phoneticPr fontId="14"/>
  </si>
  <si>
    <t>６か月目
算定時間</t>
    <rPh sb="2" eb="4">
      <t>ゲツメ</t>
    </rPh>
    <rPh sb="5" eb="7">
      <t>サンテイ</t>
    </rPh>
    <rPh sb="7" eb="9">
      <t>ジカン</t>
    </rPh>
    <phoneticPr fontId="14"/>
  </si>
  <si>
    <t>月/日</t>
    <phoneticPr fontId="14"/>
  </si>
  <si>
    <t>ISO29993及びISO21001の審査登録証(写)</t>
    <phoneticPr fontId="14"/>
  </si>
  <si>
    <t>教材</t>
    <rPh sb="0" eb="2">
      <t>キョウザイ</t>
    </rPh>
    <phoneticPr fontId="14"/>
  </si>
  <si>
    <t>・原則として情報通信技術により構成され、かつ提供されるものであり、通所及び通信の方法（同時双方向型）の訓練と同等の訓練効果が期待できるものである。</t>
    <phoneticPr fontId="14"/>
  </si>
  <si>
    <t>（様式A-54）</t>
    <rPh sb="1" eb="3">
      <t>ヨウシキ</t>
    </rPh>
    <phoneticPr fontId="14"/>
  </si>
  <si>
    <t>企業実習実施計画書</t>
    <rPh sb="0" eb="2">
      <t>キギョウ</t>
    </rPh>
    <rPh sb="2" eb="4">
      <t>ジッシュウ</t>
    </rPh>
    <rPh sb="4" eb="6">
      <t>ジッシ</t>
    </rPh>
    <rPh sb="6" eb="9">
      <t>ケイカクショ</t>
    </rPh>
    <phoneticPr fontId="13"/>
  </si>
  <si>
    <t>企業実習先の事業所名</t>
    <rPh sb="0" eb="2">
      <t>キギョウ</t>
    </rPh>
    <rPh sb="2" eb="4">
      <t>ジッシュウ</t>
    </rPh>
    <rPh sb="4" eb="5">
      <t>サキ</t>
    </rPh>
    <rPh sb="6" eb="9">
      <t>ジギョウショ</t>
    </rPh>
    <rPh sb="9" eb="10">
      <t>メイ</t>
    </rPh>
    <phoneticPr fontId="14"/>
  </si>
  <si>
    <t>実施予定日</t>
    <rPh sb="0" eb="2">
      <t>ジッシ</t>
    </rPh>
    <phoneticPr fontId="13"/>
  </si>
  <si>
    <t>実施予定日数</t>
    <rPh sb="4" eb="6">
      <t>ニッスウ</t>
    </rPh>
    <phoneticPr fontId="13"/>
  </si>
  <si>
    <t>（※）・本計画書は、実習促進奨励金の支給を希望する場合に作成してください。なお、実習促進奨励金の支給を受けるためには、本計画書の提出だけではなく、要件を満たす訓練を実施する必要があります。
　　　・本計画書提出時点で調整中の事項については、「未定」と記載して差し支えありません。ただし、「実施予定日」については日別計画表又は推奨訓練日程計画表に記載された日程を記載してください。
　　　・その他特記すべき事項がある場合は「備考」に記載してください。</t>
    <rPh sb="4" eb="5">
      <t>ホン</t>
    </rPh>
    <rPh sb="5" eb="8">
      <t>ケイカクショ</t>
    </rPh>
    <rPh sb="10" eb="12">
      <t>ジッシュウ</t>
    </rPh>
    <rPh sb="12" eb="14">
      <t>ソクシン</t>
    </rPh>
    <rPh sb="14" eb="17">
      <t>ショウレイキン</t>
    </rPh>
    <rPh sb="18" eb="20">
      <t>シキュウ</t>
    </rPh>
    <rPh sb="40" eb="42">
      <t>ジッシュウ</t>
    </rPh>
    <rPh sb="42" eb="44">
      <t>ソクシン</t>
    </rPh>
    <rPh sb="44" eb="47">
      <t>ショウレイキン</t>
    </rPh>
    <rPh sb="48" eb="50">
      <t>シキュウ</t>
    </rPh>
    <rPh sb="99" eb="100">
      <t>ホン</t>
    </rPh>
    <rPh sb="100" eb="103">
      <t>ケイカクショ</t>
    </rPh>
    <rPh sb="103" eb="105">
      <t>テイシュツ</t>
    </rPh>
    <rPh sb="105" eb="107">
      <t>ジテン</t>
    </rPh>
    <rPh sb="121" eb="123">
      <t>ミテイ</t>
    </rPh>
    <rPh sb="125" eb="127">
      <t>キサイ</t>
    </rPh>
    <rPh sb="129" eb="130">
      <t>サ</t>
    </rPh>
    <rPh sb="131" eb="132">
      <t>ツカ</t>
    </rPh>
    <rPh sb="144" eb="146">
      <t>ジッシ</t>
    </rPh>
    <rPh sb="160" eb="161">
      <t>マタ</t>
    </rPh>
    <rPh sb="162" eb="164">
      <t>スイショウ</t>
    </rPh>
    <rPh sb="164" eb="166">
      <t>クンレン</t>
    </rPh>
    <rPh sb="166" eb="168">
      <t>ニッテイ</t>
    </rPh>
    <rPh sb="168" eb="170">
      <t>ケイカク</t>
    </rPh>
    <rPh sb="170" eb="171">
      <t>ヒョウ</t>
    </rPh>
    <rPh sb="172" eb="174">
      <t>キサイ</t>
    </rPh>
    <rPh sb="177" eb="179">
      <t>ニッテイ</t>
    </rPh>
    <rPh sb="180" eb="182">
      <t>キサイ</t>
    </rPh>
    <rPh sb="196" eb="197">
      <t>タ</t>
    </rPh>
    <rPh sb="197" eb="199">
      <t>トッキ</t>
    </rPh>
    <rPh sb="202" eb="204">
      <t>ジコウ</t>
    </rPh>
    <rPh sb="207" eb="209">
      <t>バアイ</t>
    </rPh>
    <rPh sb="211" eb="213">
      <t>ビコウ</t>
    </rPh>
    <rPh sb="215" eb="217">
      <t>キサイ</t>
    </rPh>
    <phoneticPr fontId="13"/>
  </si>
  <si>
    <t>（2022.12）</t>
    <phoneticPr fontId="13"/>
  </si>
  <si>
    <t>「企業実習促進奨励金」の支給を希望する場合に「○」を記入</t>
    <phoneticPr fontId="14"/>
  </si>
  <si>
    <t>「情報通信機器整備奨励金」の支給を希望する場合に「○」を記入</t>
    <phoneticPr fontId="14"/>
  </si>
  <si>
    <t>　　②　業務
　　　イ　過去の受講者に対する就職支援実績、公共職業安定所が作成した受講者の就職支援計画等を踏まえ、受講者に対する就職支援を企画、立案すること。
　　　ロ　受講者に対するキャリアコンサルティング、訓練の修了判定、ジョブ・カードの作成支援、就職支援必須事項が適切に実施されるよう管理し、確保すること。
　　　ハ　就職支援に関して、公共職業安定所その他職業紹介機関、事業主団体等との連携を確保すること。
　　　ニ　訓練修了者及び就職理由退校者の就職状況を把握、管理すること。</t>
    <rPh sb="4" eb="6">
      <t>ギョウム</t>
    </rPh>
    <rPh sb="12" eb="14">
      <t>カコ</t>
    </rPh>
    <rPh sb="15" eb="18">
      <t>ジュコウシャ</t>
    </rPh>
    <rPh sb="19" eb="20">
      <t>タイ</t>
    </rPh>
    <rPh sb="22" eb="24">
      <t>シュウショク</t>
    </rPh>
    <rPh sb="24" eb="26">
      <t>シエン</t>
    </rPh>
    <rPh sb="26" eb="28">
      <t>ジッセキ</t>
    </rPh>
    <rPh sb="29" eb="31">
      <t>コウキョウ</t>
    </rPh>
    <rPh sb="31" eb="33">
      <t>ショクギョウ</t>
    </rPh>
    <rPh sb="33" eb="35">
      <t>アンテイ</t>
    </rPh>
    <rPh sb="35" eb="36">
      <t>ショ</t>
    </rPh>
    <rPh sb="37" eb="39">
      <t>サクセイ</t>
    </rPh>
    <rPh sb="41" eb="44">
      <t>ジュコウシャ</t>
    </rPh>
    <rPh sb="45" eb="47">
      <t>シュウショク</t>
    </rPh>
    <rPh sb="47" eb="49">
      <t>シエン</t>
    </rPh>
    <rPh sb="49" eb="51">
      <t>ケイカク</t>
    </rPh>
    <rPh sb="51" eb="52">
      <t>トウ</t>
    </rPh>
    <rPh sb="53" eb="54">
      <t>フ</t>
    </rPh>
    <rPh sb="57" eb="60">
      <t>ジュコウシャ</t>
    </rPh>
    <rPh sb="61" eb="62">
      <t>タイ</t>
    </rPh>
    <rPh sb="64" eb="66">
      <t>シュウショク</t>
    </rPh>
    <rPh sb="66" eb="68">
      <t>シエン</t>
    </rPh>
    <rPh sb="69" eb="71">
      <t>キカク</t>
    </rPh>
    <rPh sb="72" eb="74">
      <t>リツアン</t>
    </rPh>
    <rPh sb="85" eb="88">
      <t>ジュコウシャ</t>
    </rPh>
    <rPh sb="89" eb="90">
      <t>タイ</t>
    </rPh>
    <rPh sb="105" eb="107">
      <t>クンレン</t>
    </rPh>
    <rPh sb="108" eb="110">
      <t>シュウリョウ</t>
    </rPh>
    <rPh sb="110" eb="112">
      <t>ハンテイ</t>
    </rPh>
    <rPh sb="121" eb="123">
      <t>サクセイ</t>
    </rPh>
    <rPh sb="123" eb="125">
      <t>シエン</t>
    </rPh>
    <rPh sb="126" eb="128">
      <t>シュウショク</t>
    </rPh>
    <rPh sb="128" eb="130">
      <t>シエン</t>
    </rPh>
    <rPh sb="130" eb="132">
      <t>ヒッス</t>
    </rPh>
    <rPh sb="132" eb="134">
      <t>ジコウ</t>
    </rPh>
    <rPh sb="135" eb="137">
      <t>テキセツ</t>
    </rPh>
    <rPh sb="138" eb="140">
      <t>ジッシ</t>
    </rPh>
    <rPh sb="145" eb="147">
      <t>カンリ</t>
    </rPh>
    <rPh sb="149" eb="151">
      <t>カクホ</t>
    </rPh>
    <rPh sb="162" eb="164">
      <t>シュウショク</t>
    </rPh>
    <rPh sb="164" eb="166">
      <t>シエン</t>
    </rPh>
    <rPh sb="167" eb="168">
      <t>カン</t>
    </rPh>
    <rPh sb="171" eb="173">
      <t>コウキョウ</t>
    </rPh>
    <rPh sb="173" eb="175">
      <t>ショクギョウ</t>
    </rPh>
    <rPh sb="175" eb="178">
      <t>アンテイショ</t>
    </rPh>
    <rPh sb="180" eb="181">
      <t>タ</t>
    </rPh>
    <rPh sb="181" eb="183">
      <t>ショクギョウ</t>
    </rPh>
    <rPh sb="183" eb="185">
      <t>ショウカイ</t>
    </rPh>
    <rPh sb="185" eb="187">
      <t>キカン</t>
    </rPh>
    <rPh sb="188" eb="191">
      <t>ジギョウヌシ</t>
    </rPh>
    <rPh sb="191" eb="193">
      <t>ダンタイ</t>
    </rPh>
    <rPh sb="193" eb="194">
      <t>トウ</t>
    </rPh>
    <rPh sb="196" eb="198">
      <t>レンケイ</t>
    </rPh>
    <rPh sb="199" eb="201">
      <t>カクホ</t>
    </rPh>
    <rPh sb="212" eb="214">
      <t>クンレン</t>
    </rPh>
    <rPh sb="214" eb="217">
      <t>シュウリョウシャ</t>
    </rPh>
    <rPh sb="217" eb="218">
      <t>オヨ</t>
    </rPh>
    <rPh sb="219" eb="221">
      <t>シュウショク</t>
    </rPh>
    <rPh sb="221" eb="223">
      <t>リユウ</t>
    </rPh>
    <rPh sb="223" eb="225">
      <t>タイコウ</t>
    </rPh>
    <rPh sb="225" eb="226">
      <t>シャ</t>
    </rPh>
    <rPh sb="227" eb="229">
      <t>シュウショク</t>
    </rPh>
    <rPh sb="229" eb="231">
      <t>ジョウキョウ</t>
    </rPh>
    <rPh sb="232" eb="234">
      <t>ハアク</t>
    </rPh>
    <rPh sb="235" eb="237">
      <t>カンリ</t>
    </rPh>
    <phoneticPr fontId="14"/>
  </si>
  <si>
    <t>水</t>
    <rPh sb="0" eb="1">
      <t>スイ</t>
    </rPh>
    <phoneticPr fontId="14"/>
  </si>
  <si>
    <t>プレゼンテーション操作実習</t>
    <rPh sb="9" eb="11">
      <t>ソウサ</t>
    </rPh>
    <rPh sb="11" eb="13">
      <t>ジッシュウ</t>
    </rPh>
    <phoneticPr fontId="14"/>
  </si>
  <si>
    <t>データベースソフト操作実習</t>
    <rPh sb="9" eb="11">
      <t>ソウサ</t>
    </rPh>
    <rPh sb="11" eb="13">
      <t>ジッシュウ</t>
    </rPh>
    <phoneticPr fontId="14"/>
  </si>
  <si>
    <t>表計算応用③</t>
    <rPh sb="0" eb="3">
      <t>ヒョウケイサン</t>
    </rPh>
    <rPh sb="3" eb="5">
      <t>オウヨウ</t>
    </rPh>
    <phoneticPr fontId="14"/>
  </si>
  <si>
    <t>表計算応用④</t>
    <rPh sb="0" eb="3">
      <t>ヒョウケイサン</t>
    </rPh>
    <rPh sb="3" eb="5">
      <t>オウヨウ</t>
    </rPh>
    <phoneticPr fontId="14"/>
  </si>
  <si>
    <t>習得度確認テスト・成績考査②</t>
    <rPh sb="0" eb="5">
      <t>シュウトクドカクニン</t>
    </rPh>
    <rPh sb="9" eb="13">
      <t>セイセキコウサ</t>
    </rPh>
    <phoneticPr fontId="14"/>
  </si>
  <si>
    <t>職業人講話（１ｈ）・就職支援（１ｈ）</t>
    <rPh sb="0" eb="2">
      <t>ショクギョウ</t>
    </rPh>
    <rPh sb="2" eb="3">
      <t>ジン</t>
    </rPh>
    <rPh sb="3" eb="5">
      <t>コウワ</t>
    </rPh>
    <rPh sb="10" eb="12">
      <t>シュウショク</t>
    </rPh>
    <rPh sb="12" eb="14">
      <t>シエン</t>
    </rPh>
    <phoneticPr fontId="14"/>
  </si>
  <si>
    <t>木</t>
    <rPh sb="0" eb="1">
      <t>モク</t>
    </rPh>
    <phoneticPr fontId="14"/>
  </si>
  <si>
    <t>表計算応用②・修了制作</t>
    <rPh sb="0" eb="3">
      <t>ヒョウケイサン</t>
    </rPh>
    <rPh sb="3" eb="5">
      <t>オウヨウ</t>
    </rPh>
    <rPh sb="7" eb="9">
      <t>シュウリョウ</t>
    </rPh>
    <rPh sb="9" eb="11">
      <t>セイサク</t>
    </rPh>
    <phoneticPr fontId="14"/>
  </si>
  <si>
    <t>習得度確認テスト・修了考査</t>
    <rPh sb="0" eb="5">
      <t>シュウトクドカクニン</t>
    </rPh>
    <rPh sb="9" eb="11">
      <t>シュウリョウ</t>
    </rPh>
    <rPh sb="11" eb="13">
      <t>コウサ</t>
    </rPh>
    <phoneticPr fontId="14"/>
  </si>
  <si>
    <t>HW来所日②</t>
    <rPh sb="2" eb="3">
      <t>ライ</t>
    </rPh>
    <rPh sb="3" eb="4">
      <t>ショ</t>
    </rPh>
    <rPh sb="4" eb="5">
      <t>ビ</t>
    </rPh>
    <phoneticPr fontId="14"/>
  </si>
  <si>
    <t>職業人講話</t>
    <rPh sb="0" eb="2">
      <t>ショクギョウ</t>
    </rPh>
    <rPh sb="2" eb="3">
      <t>ジン</t>
    </rPh>
    <rPh sb="3" eb="5">
      <t>コウワ</t>
    </rPh>
    <phoneticPr fontId="14"/>
  </si>
  <si>
    <t>　・賃借により確保する　　　　　　　　　　　　　※賃貸借契約書（写）等を添付すること</t>
    <phoneticPr fontId="14"/>
  </si>
  <si>
    <t>・実施状況確認場所を確保している。　　　　　　　　 ※添付書類：①平面図　②不動産登記簿謄本（写しで可）等又は賃貸借契約書（写）等</t>
    <rPh sb="1" eb="9">
      <t>ジッシジョウキョウカクニンバショ</t>
    </rPh>
    <rPh sb="10" eb="12">
      <t>カクホ</t>
    </rPh>
    <phoneticPr fontId="14"/>
  </si>
  <si>
    <t>・書類保管場所を確保している。                           ※添付書類：①平面図　②不動産登記簿謄本（写しで可）等又は賃貸借契約書（写）等</t>
    <rPh sb="1" eb="3">
      <t>ショルイ</t>
    </rPh>
    <rPh sb="3" eb="5">
      <t>ホカン</t>
    </rPh>
    <rPh sb="5" eb="7">
      <t>バショ</t>
    </rPh>
    <rPh sb="8" eb="10">
      <t>カクホ</t>
    </rPh>
    <phoneticPr fontId="14"/>
  </si>
  <si>
    <t>Photoshop利用料</t>
    <rPh sb="9" eb="12">
      <t>リヨウリョウ</t>
    </rPh>
    <phoneticPr fontId="14"/>
  </si>
  <si>
    <t>ユニット２（○月○日）から使用。月額プラン（1,500円×2か月）</t>
    <rPh sb="7" eb="8">
      <t>ガツ</t>
    </rPh>
    <rPh sb="9" eb="10">
      <t>ニチ</t>
    </rPh>
    <rPh sb="13" eb="15">
      <t>シヨウ</t>
    </rPh>
    <rPh sb="16" eb="18">
      <t>ゲツガク</t>
    </rPh>
    <rPh sb="27" eb="28">
      <t>エン</t>
    </rPh>
    <rPh sb="31" eb="32">
      <t>ゲツ</t>
    </rPh>
    <phoneticPr fontId="14"/>
  </si>
  <si>
    <t>パソコン有償貸与</t>
    <rPh sb="4" eb="6">
      <t>ユウショウ</t>
    </rPh>
    <rPh sb="6" eb="8">
      <t>タイヨ</t>
    </rPh>
    <phoneticPr fontId="14"/>
  </si>
  <si>
    <t>パソコン5,000円/月×4か月＝20,000円</t>
    <rPh sb="9" eb="10">
      <t>エン</t>
    </rPh>
    <rPh sb="11" eb="12">
      <t>ツキ</t>
    </rPh>
    <rPh sb="15" eb="16">
      <t>ゲツ</t>
    </rPh>
    <rPh sb="23" eb="24">
      <t>エン</t>
    </rPh>
    <phoneticPr fontId="14"/>
  </si>
  <si>
    <t>ＤＸ推進スキル標準対応チェックシート</t>
    <phoneticPr fontId="112"/>
  </si>
  <si>
    <t>カテゴリー</t>
  </si>
  <si>
    <t>サブカテゴリー</t>
  </si>
  <si>
    <t>スキル項目</t>
    <rPh sb="3" eb="5">
      <t>コウモク</t>
    </rPh>
    <phoneticPr fontId="112"/>
  </si>
  <si>
    <t>学習項目例</t>
    <rPh sb="0" eb="2">
      <t>ガクシュウ</t>
    </rPh>
    <rPh sb="2" eb="5">
      <t>コウモクレイ</t>
    </rPh>
    <phoneticPr fontId="112"/>
  </si>
  <si>
    <t>訓練カリキュラムのチェック（✔)</t>
    <phoneticPr fontId="112"/>
  </si>
  <si>
    <t>A　ビジネス変革</t>
    <rPh sb="6" eb="8">
      <t>ヘンカク</t>
    </rPh>
    <phoneticPr fontId="112"/>
  </si>
  <si>
    <t>戦略・マネジメント・システム</t>
    <phoneticPr fontId="112"/>
  </si>
  <si>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</si>
  <si>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112"/>
  </si>
  <si>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</si>
  <si>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112"/>
  </si>
  <si>
    <t>変革マネジメント</t>
  </si>
  <si>
    <t>組織体制、組織文化・風土、各種制度、人材、業務プロセス、ステークホルダーマネジメント</t>
    <phoneticPr fontId="112"/>
  </si>
  <si>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</si>
  <si>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112"/>
  </si>
  <si>
    <t>エンタープライズアーキクチャ</t>
  </si>
  <si>
    <t>ビジネスアーキテクチャ、事業を管理するための仕組み（ERP、PLM、CRM、SCM　等）、データアーキテクチャ、データガバナンス、ITシステムアーキテクチャ</t>
    <phoneticPr fontId="112"/>
  </si>
  <si>
    <t>プロジェクトマネジメント</t>
  </si>
  <si>
    <t>PMBOK®第7版、テーラリング、アジャイル/ウォーターフォール、調達マネジメント</t>
    <phoneticPr fontId="112"/>
  </si>
  <si>
    <t>ビジネスモデル・プロセス</t>
  </si>
  <si>
    <t>ビジネス調査</t>
  </si>
  <si>
    <t>調査の設計、ビジネスフレームワーク（PEST、3C、5Forces、SWOT、STP、4P、バリューチェーン　等）、ビジネス・業務とデジタル技術の関連性</t>
    <phoneticPr fontId="112"/>
  </si>
  <si>
    <t>ビジネスモデル設計</t>
    <rPh sb="7" eb="9">
      <t>セッケイ</t>
    </rPh>
    <phoneticPr fontId="112"/>
  </si>
  <si>
    <t>ビジネスモデルキャンバス、収益モデル（売り切り、サービスの付加、サブスク　等）</t>
    <phoneticPr fontId="112"/>
  </si>
  <si>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</si>
  <si>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112"/>
  </si>
  <si>
    <t>検証（ビジネス視点）</t>
  </si>
  <si>
    <t>バリュープロポジションを踏まえた検証アプローチの設計、実施、モニタリングのためのKPI設定</t>
    <phoneticPr fontId="112"/>
  </si>
  <si>
    <t>マーケティング</t>
  </si>
  <si>
    <t>顧客開発、ベネフィットと差別化、Webマーケティング、SEO、SNSマーケティング、カスタマーサポート、AI活用マーケティング</t>
    <phoneticPr fontId="112"/>
  </si>
  <si>
    <t>ブランディング</t>
  </si>
  <si>
    <t>ブランドプロポジション・ブランドアイデンティティ</t>
    <phoneticPr fontId="112"/>
  </si>
  <si>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</si>
  <si>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</si>
  <si>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112"/>
  </si>
  <si>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</si>
  <si>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112"/>
  </si>
  <si>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</si>
  <si>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112"/>
  </si>
  <si>
    <t>検証（顧客・ユーザー視点）</t>
  </si>
  <si>
    <t>コンセプトテスト、ユーザビリティ評価の計画と実施</t>
    <phoneticPr fontId="112"/>
  </si>
  <si>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</si>
  <si>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112"/>
  </si>
  <si>
    <t>B　データ活用</t>
    <phoneticPr fontId="112"/>
  </si>
  <si>
    <t>データ・AIの戦略的活用</t>
  </si>
  <si>
    <t>データ理解・活用</t>
  </si>
  <si>
    <t>データ理解（データ理解、意味合いの抽出、洞察）、データの理解・検証（統計情報への正しい理解、データ確認、俯瞰・メタ思考、データ理解、データ粒度）</t>
    <phoneticPr fontId="112"/>
  </si>
  <si>
    <t>データ・AI活用戦略</t>
  </si>
  <si>
    <t>着想・デザイン（着想、デザイン、AI活用検討、開示・非開示の決定）、課題の定義（KPI、スコーピング、価値の見積り）</t>
    <phoneticPr fontId="112"/>
  </si>
  <si>
    <t>データ・AI活用業務の設計・事業実装・ 評価</t>
  </si>
  <si>
    <t>アプローチ設計（データ入手、AI-ready、アプローチ設計、分析アプローチ設計）、分析評価（評価、業務へのフィードバック）、事業への実装（実装、評価・改善の仕組み）、プロジェクトマネジメント（プロジェクト発足、プロジェクト計画、運用、横展開、方針転換、完了、リソースマネジメント、リスクマネジメント）、AIシステム運用（ソース管理、AutoML、MLOps、AIOps）</t>
    <phoneticPr fontId="112"/>
  </si>
  <si>
    <t>AI・データサイエンス</t>
  </si>
  <si>
    <t>数理統計・多変量解析・データ可視化</t>
    <phoneticPr fontId="112"/>
  </si>
  <si>
    <t>基礎数学 （統計数理基礎、線形代数基礎、微分・積分基礎、集合論基礎）、予測 （回帰・分類、評価）、推定・検定、グルーピング（グルーピング、異常検知）、性質・関係性の把握（性質・関係性の把握、グラフィカルモデル、因果推論）、サンプリング、データ加工（データクレンジング、データ加工、特徴量エンジニアリング）、意味合いの抽出・洞察、データ可視化（方向性定義、軸出し、データ加工、表現・実装技法、意味抽出）、時系列分析、パターン発見、シミュレーション・データ同化、最適化</t>
    <phoneticPr fontId="112"/>
  </si>
  <si>
    <t>機械学習・深層学習</t>
  </si>
  <si>
    <t>機械学習、深層学習、強化学習、自然言語処理、画像認識、映像認識、音声認識</t>
    <phoneticPr fontId="112"/>
  </si>
  <si>
    <t>データエンジニアリング</t>
    <phoneticPr fontId="112"/>
  </si>
  <si>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</si>
  <si>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112"/>
  </si>
  <si>
    <t>データ活用基盤実装・運用</t>
  </si>
  <si>
    <t>C　テクノロジー</t>
    <phoneticPr fontId="112"/>
  </si>
  <si>
    <t>ソフトウェア開発</t>
  </si>
  <si>
    <t>コンピュータサイエンス</t>
  </si>
  <si>
    <t>ソフトウェアエンジニアリング、最適化、データ構造、アルゴリズム、計算理論</t>
    <phoneticPr fontId="112"/>
  </si>
  <si>
    <t>チーム開発</t>
  </si>
  <si>
    <t>ソフトウェア設計手法</t>
  </si>
  <si>
    <t>要求定義手法、ドメイン駆動設計、ソフトウェア設計原則（SOLID）、クリーンアーキテクチャ、デザインパターン、非機能要件定義、</t>
    <phoneticPr fontId="112"/>
  </si>
  <si>
    <t>ソフトウェア開発プロセス</t>
  </si>
  <si>
    <t>ソフトウェア開発マネジメント（CCPM、アジャイル開発手法、ソフトウェア見積り）、TDD（テスト駆動開発）、ソフトウェア品質管理、OSSライセンス管理</t>
    <phoneticPr fontId="112"/>
  </si>
  <si>
    <t>Webアプリケーション基本技術</t>
  </si>
  <si>
    <t>HTML/CSS、JavaScript、REST、WebSocket、SPA、CMS</t>
    <phoneticPr fontId="112"/>
  </si>
  <si>
    <t>フロントエンドシステム開発</t>
  </si>
  <si>
    <t>UI設計、レスポンシブデザイン、モックアップ開発、フロントエンドフレームワーク、PWA、検索最適化/SEO</t>
    <phoneticPr fontId="112"/>
  </si>
  <si>
    <t>バックエンドシステム開発</t>
  </si>
  <si>
    <t>データベース設計、オブジェクトストレージ、NoSQL、バックエンドフレームワーク、キャッシュ、負荷分散、認証認可</t>
    <phoneticPr fontId="112"/>
  </si>
  <si>
    <t>クラウドインフラ活用</t>
    <phoneticPr fontId="112"/>
  </si>
  <si>
    <t>クラウド基盤（PaaS/IaaS）、マイクロサービス、サーバレス、コンテナ技術、IaC、CDN</t>
    <phoneticPr fontId="112"/>
  </si>
  <si>
    <t>SREプロセス</t>
  </si>
  <si>
    <t>オブザーバビリティ、オープンテレメトリ、four keys、カオスエンジニアリング、CI/CD &amp; DevOps</t>
    <phoneticPr fontId="112"/>
  </si>
  <si>
    <t>サービス活用</t>
  </si>
  <si>
    <t>API管理、データ連携（iPaaS、ETL、EAI）、RPA、ローコード/ノーコード</t>
    <phoneticPr fontId="112"/>
  </si>
  <si>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</si>
  <si>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</si>
  <si>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112"/>
  </si>
  <si>
    <t>その他先端技術</t>
    <rPh sb="2" eb="3">
      <t>タ</t>
    </rPh>
    <rPh sb="3" eb="5">
      <t>センタン</t>
    </rPh>
    <rPh sb="5" eb="7">
      <t>ギジュツ</t>
    </rPh>
    <phoneticPr fontId="112"/>
  </si>
  <si>
    <t>※以下に挙げる先端技術を例として必要に応じて学習
WebAssembly、HTTP/3、ブロックチェーン基盤、秘密計算、Trusted Web、量子コンピューティング、HITL:Human-in-the-Loop</t>
    <phoneticPr fontId="112"/>
  </si>
  <si>
    <t>テクノロジートレンド</t>
    <phoneticPr fontId="112"/>
  </si>
  <si>
    <t>※以下に挙げる先端技術を例として必要に応じて学習
メタバース、スマートコントラクト、デジタル通貨、インフォマティクス（マテリアル分野、バイオ分野、計測分野　等）、GX（カーボントレーシング　等）</t>
    <phoneticPr fontId="112"/>
  </si>
  <si>
    <t>D セキュリティ</t>
    <phoneticPr fontId="112"/>
  </si>
  <si>
    <t>セキュリティマネジメント</t>
  </si>
  <si>
    <t>セキュリティ体制構築・運営</t>
    <phoneticPr fontId="112"/>
  </si>
  <si>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112"/>
  </si>
  <si>
    <t>セキュリティマネジメント</t>
    <phoneticPr fontId="112"/>
  </si>
  <si>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112"/>
  </si>
  <si>
    <t>インシデント対応と事業継続</t>
    <phoneticPr fontId="112"/>
  </si>
  <si>
    <t>デジタル利活用における事業継続、事業継続計画の整備と訓練、インシデント対応と危機管理の連携手順、日常及び緊急時の情報共有とコミュニケーション</t>
    <phoneticPr fontId="112"/>
  </si>
  <si>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</si>
  <si>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112"/>
  </si>
  <si>
    <t>セキュリティ技術</t>
  </si>
  <si>
    <t>セキュア設計・開発・構築</t>
    <phoneticPr fontId="112"/>
  </si>
  <si>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112"/>
  </si>
  <si>
    <t>セキュリティ運用・保守・監視</t>
    <phoneticPr fontId="112"/>
  </si>
  <si>
    <t>脅威情報や脆弱性情報の活用、モニタリングの方法と観測データの活用、運用・監視業務へのAI応用、インシデント時の影響調査、トリアージ方法、デジタルフォレンジックサービスの活用</t>
    <phoneticPr fontId="112"/>
  </si>
  <si>
    <t>「職場見学等促進奨励金」の支給を希望する場合に「○」を記入</t>
    <rPh sb="1" eb="3">
      <t>ショクバ</t>
    </rPh>
    <rPh sb="3" eb="5">
      <t>ケンガク</t>
    </rPh>
    <rPh sb="5" eb="6">
      <t>トウ</t>
    </rPh>
    <rPh sb="6" eb="8">
      <t>ソクシン</t>
    </rPh>
    <rPh sb="8" eb="10">
      <t>ショウレイ</t>
    </rPh>
    <rPh sb="10" eb="11">
      <t>キン</t>
    </rPh>
    <rPh sb="13" eb="15">
      <t>シキュウ</t>
    </rPh>
    <rPh sb="16" eb="18">
      <t>キボウ</t>
    </rPh>
    <rPh sb="20" eb="22">
      <t>バアイ</t>
    </rPh>
    <rPh sb="27" eb="29">
      <t>キニュウ</t>
    </rPh>
    <phoneticPr fontId="14"/>
  </si>
  <si>
    <t>様式　別紙１</t>
    <rPh sb="0" eb="2">
      <t>ヨウシキ</t>
    </rPh>
    <rPh sb="3" eb="5">
      <t>ベッシ</t>
    </rPh>
    <phoneticPr fontId="14"/>
  </si>
  <si>
    <t>③習得度確認テストの実施状況と成績を記録・管理できること。</t>
    <phoneticPr fontId="14"/>
  </si>
  <si>
    <t>ユニット番号</t>
    <rPh sb="4" eb="6">
      <t>バンゴウ</t>
    </rPh>
    <phoneticPr fontId="13"/>
  </si>
  <si>
    <t>教材１
収録時間（分）</t>
    <rPh sb="0" eb="2">
      <t>キョウザイ</t>
    </rPh>
    <rPh sb="4" eb="6">
      <t>シュウロク</t>
    </rPh>
    <rPh sb="6" eb="8">
      <t>ジカン</t>
    </rPh>
    <rPh sb="9" eb="10">
      <t>フン</t>
    </rPh>
    <phoneticPr fontId="13"/>
  </si>
  <si>
    <t>教材２
収録時間（分）</t>
    <rPh sb="0" eb="2">
      <t>キョウザイ</t>
    </rPh>
    <rPh sb="4" eb="6">
      <t>シュウロク</t>
    </rPh>
    <rPh sb="6" eb="8">
      <t>ジカン</t>
    </rPh>
    <rPh sb="9" eb="10">
      <t>フン</t>
    </rPh>
    <phoneticPr fontId="13"/>
  </si>
  <si>
    <t>教材３
収録時間（分）</t>
    <rPh sb="0" eb="2">
      <t>キョウザイ</t>
    </rPh>
    <rPh sb="4" eb="6">
      <t>シュウロク</t>
    </rPh>
    <rPh sb="6" eb="8">
      <t>ジカン</t>
    </rPh>
    <rPh sb="9" eb="10">
      <t>フン</t>
    </rPh>
    <phoneticPr fontId="13"/>
  </si>
  <si>
    <t>教材４
収録時間（分）</t>
    <rPh sb="0" eb="2">
      <t>キョウザイ</t>
    </rPh>
    <rPh sb="4" eb="6">
      <t>シュウロク</t>
    </rPh>
    <rPh sb="6" eb="8">
      <t>ジカン</t>
    </rPh>
    <rPh sb="9" eb="10">
      <t>フン</t>
    </rPh>
    <phoneticPr fontId="13"/>
  </si>
  <si>
    <t>教材５
収録時間（分）</t>
    <rPh sb="0" eb="2">
      <t>キョウザイ</t>
    </rPh>
    <rPh sb="4" eb="6">
      <t>シュウロク</t>
    </rPh>
    <rPh sb="6" eb="8">
      <t>ジカン</t>
    </rPh>
    <rPh sb="9" eb="10">
      <t>フン</t>
    </rPh>
    <phoneticPr fontId="13"/>
  </si>
  <si>
    <t>教材６
収録時間（分）</t>
    <rPh sb="0" eb="2">
      <t>キョウザイ</t>
    </rPh>
    <rPh sb="4" eb="6">
      <t>シュウロク</t>
    </rPh>
    <rPh sb="6" eb="8">
      <t>ジカン</t>
    </rPh>
    <rPh sb="9" eb="10">
      <t>フン</t>
    </rPh>
    <phoneticPr fontId="13"/>
  </si>
  <si>
    <t>教材７
収録時間（分）</t>
    <rPh sb="0" eb="2">
      <t>キョウザイ</t>
    </rPh>
    <rPh sb="4" eb="6">
      <t>シュウロク</t>
    </rPh>
    <rPh sb="6" eb="8">
      <t>ジカン</t>
    </rPh>
    <rPh sb="9" eb="10">
      <t>フン</t>
    </rPh>
    <phoneticPr fontId="13"/>
  </si>
  <si>
    <t>教材８
収録時間（分）</t>
    <rPh sb="0" eb="2">
      <t>キョウザイ</t>
    </rPh>
    <rPh sb="4" eb="6">
      <t>シュウロク</t>
    </rPh>
    <rPh sb="6" eb="8">
      <t>ジカン</t>
    </rPh>
    <rPh sb="9" eb="10">
      <t>フン</t>
    </rPh>
    <phoneticPr fontId="13"/>
  </si>
  <si>
    <t>教材９
収録時間（分）</t>
    <rPh sb="0" eb="2">
      <t>キョウザイ</t>
    </rPh>
    <rPh sb="4" eb="6">
      <t>シュウロク</t>
    </rPh>
    <rPh sb="6" eb="8">
      <t>ジカン</t>
    </rPh>
    <rPh sb="9" eb="10">
      <t>フン</t>
    </rPh>
    <phoneticPr fontId="13"/>
  </si>
  <si>
    <t>教材１０
収録時間（分）</t>
    <rPh sb="0" eb="2">
      <t>キョウザイ</t>
    </rPh>
    <rPh sb="5" eb="7">
      <t>シュウロク</t>
    </rPh>
    <rPh sb="7" eb="9">
      <t>ジカン</t>
    </rPh>
    <rPh sb="10" eb="11">
      <t>フン</t>
    </rPh>
    <phoneticPr fontId="13"/>
  </si>
  <si>
    <t>教材１１
収録時間（分）</t>
    <rPh sb="0" eb="2">
      <t>キョウザイ</t>
    </rPh>
    <rPh sb="5" eb="7">
      <t>シュウロク</t>
    </rPh>
    <rPh sb="7" eb="9">
      <t>ジカン</t>
    </rPh>
    <rPh sb="10" eb="11">
      <t>フン</t>
    </rPh>
    <phoneticPr fontId="13"/>
  </si>
  <si>
    <t>教材１２
収録時間（分）</t>
    <rPh sb="0" eb="2">
      <t>キョウザイ</t>
    </rPh>
    <rPh sb="5" eb="7">
      <t>シュウロク</t>
    </rPh>
    <rPh sb="7" eb="9">
      <t>ジカン</t>
    </rPh>
    <rPh sb="10" eb="11">
      <t>フン</t>
    </rPh>
    <phoneticPr fontId="13"/>
  </si>
  <si>
    <t>教材１３
収録時間（分）</t>
    <rPh sb="0" eb="2">
      <t>キョウザイ</t>
    </rPh>
    <rPh sb="5" eb="7">
      <t>シュウロク</t>
    </rPh>
    <rPh sb="7" eb="9">
      <t>ジカン</t>
    </rPh>
    <rPh sb="10" eb="11">
      <t>フン</t>
    </rPh>
    <phoneticPr fontId="13"/>
  </si>
  <si>
    <t>教材１４
収録時間（分）</t>
    <rPh sb="0" eb="2">
      <t>キョウザイ</t>
    </rPh>
    <rPh sb="5" eb="7">
      <t>シュウロク</t>
    </rPh>
    <rPh sb="7" eb="9">
      <t>ジカン</t>
    </rPh>
    <rPh sb="10" eb="11">
      <t>フン</t>
    </rPh>
    <phoneticPr fontId="13"/>
  </si>
  <si>
    <t>教材１５
収録時間（分）</t>
    <rPh sb="0" eb="2">
      <t>キョウザイ</t>
    </rPh>
    <rPh sb="5" eb="7">
      <t>シュウロク</t>
    </rPh>
    <rPh sb="7" eb="9">
      <t>ジカン</t>
    </rPh>
    <rPh sb="10" eb="11">
      <t>フン</t>
    </rPh>
    <phoneticPr fontId="13"/>
  </si>
  <si>
    <t>教材１６
収録時間（分）</t>
    <rPh sb="0" eb="2">
      <t>キョウザイ</t>
    </rPh>
    <rPh sb="5" eb="7">
      <t>シュウロク</t>
    </rPh>
    <rPh sb="7" eb="9">
      <t>ジカン</t>
    </rPh>
    <rPh sb="10" eb="11">
      <t>フン</t>
    </rPh>
    <phoneticPr fontId="13"/>
  </si>
  <si>
    <t>教材１７
収録時間（分）</t>
    <rPh sb="0" eb="2">
      <t>キョウザイ</t>
    </rPh>
    <rPh sb="5" eb="7">
      <t>シュウロク</t>
    </rPh>
    <rPh sb="7" eb="9">
      <t>ジカン</t>
    </rPh>
    <rPh sb="10" eb="11">
      <t>フン</t>
    </rPh>
    <phoneticPr fontId="13"/>
  </si>
  <si>
    <t>教材１８
収録時間（分）</t>
    <rPh sb="0" eb="2">
      <t>キョウザイ</t>
    </rPh>
    <rPh sb="5" eb="7">
      <t>シュウロク</t>
    </rPh>
    <rPh sb="7" eb="9">
      <t>ジカン</t>
    </rPh>
    <rPh sb="10" eb="11">
      <t>フン</t>
    </rPh>
    <phoneticPr fontId="13"/>
  </si>
  <si>
    <t>教材１９
収録時間（分）</t>
    <rPh sb="0" eb="2">
      <t>キョウザイ</t>
    </rPh>
    <rPh sb="5" eb="7">
      <t>シュウロク</t>
    </rPh>
    <rPh sb="7" eb="9">
      <t>ジカン</t>
    </rPh>
    <rPh sb="10" eb="11">
      <t>フン</t>
    </rPh>
    <phoneticPr fontId="13"/>
  </si>
  <si>
    <t>教材２０
収録時間（分）</t>
    <rPh sb="0" eb="2">
      <t>キョウザイ</t>
    </rPh>
    <rPh sb="5" eb="7">
      <t>シュウロク</t>
    </rPh>
    <rPh sb="7" eb="9">
      <t>ジカン</t>
    </rPh>
    <rPh sb="10" eb="11">
      <t>フン</t>
    </rPh>
    <phoneticPr fontId="13"/>
  </si>
  <si>
    <t>教材２１
収録時間（分）</t>
    <rPh sb="0" eb="2">
      <t>キョウザイ</t>
    </rPh>
    <rPh sb="5" eb="7">
      <t>シュウロク</t>
    </rPh>
    <rPh sb="7" eb="9">
      <t>ジカン</t>
    </rPh>
    <rPh sb="10" eb="11">
      <t>フン</t>
    </rPh>
    <phoneticPr fontId="13"/>
  </si>
  <si>
    <t>教材２２
収録時間（分）</t>
    <rPh sb="0" eb="2">
      <t>キョウザイ</t>
    </rPh>
    <rPh sb="5" eb="7">
      <t>シュウロク</t>
    </rPh>
    <rPh sb="7" eb="9">
      <t>ジカン</t>
    </rPh>
    <rPh sb="10" eb="11">
      <t>フン</t>
    </rPh>
    <phoneticPr fontId="13"/>
  </si>
  <si>
    <t>教材２３
収録時間（分）</t>
    <rPh sb="0" eb="2">
      <t>キョウザイ</t>
    </rPh>
    <rPh sb="5" eb="7">
      <t>シュウロク</t>
    </rPh>
    <rPh sb="7" eb="9">
      <t>ジカン</t>
    </rPh>
    <rPh sb="10" eb="11">
      <t>フン</t>
    </rPh>
    <phoneticPr fontId="13"/>
  </si>
  <si>
    <t>教材２４
収録時間（分）</t>
    <rPh sb="0" eb="2">
      <t>キョウザイ</t>
    </rPh>
    <rPh sb="5" eb="7">
      <t>シュウロク</t>
    </rPh>
    <rPh sb="7" eb="9">
      <t>ジカン</t>
    </rPh>
    <rPh sb="10" eb="11">
      <t>フン</t>
    </rPh>
    <phoneticPr fontId="13"/>
  </si>
  <si>
    <t>教材２５
収録時間（分）</t>
    <rPh sb="0" eb="2">
      <t>キョウザイ</t>
    </rPh>
    <rPh sb="5" eb="7">
      <t>シュウロク</t>
    </rPh>
    <rPh sb="7" eb="9">
      <t>ジカン</t>
    </rPh>
    <rPh sb="10" eb="11">
      <t>フン</t>
    </rPh>
    <phoneticPr fontId="13"/>
  </si>
  <si>
    <t>教材２６
収録時間（分）</t>
    <rPh sb="0" eb="2">
      <t>キョウザイ</t>
    </rPh>
    <rPh sb="5" eb="7">
      <t>シュウロク</t>
    </rPh>
    <rPh sb="7" eb="9">
      <t>ジカン</t>
    </rPh>
    <rPh sb="10" eb="11">
      <t>フン</t>
    </rPh>
    <phoneticPr fontId="13"/>
  </si>
  <si>
    <t>教材２７
収録時間（分）</t>
    <rPh sb="0" eb="2">
      <t>キョウザイ</t>
    </rPh>
    <rPh sb="5" eb="7">
      <t>シュウロク</t>
    </rPh>
    <rPh sb="7" eb="9">
      <t>ジカン</t>
    </rPh>
    <rPh sb="10" eb="11">
      <t>フン</t>
    </rPh>
    <phoneticPr fontId="13"/>
  </si>
  <si>
    <t>教材２８
収録時間（分）</t>
    <rPh sb="0" eb="2">
      <t>キョウザイ</t>
    </rPh>
    <rPh sb="5" eb="7">
      <t>シュウロク</t>
    </rPh>
    <rPh sb="7" eb="9">
      <t>ジカン</t>
    </rPh>
    <rPh sb="10" eb="11">
      <t>フン</t>
    </rPh>
    <phoneticPr fontId="13"/>
  </si>
  <si>
    <t>教材２９
収録時間（分）</t>
    <rPh sb="0" eb="2">
      <t>キョウザイ</t>
    </rPh>
    <rPh sb="5" eb="7">
      <t>シュウロク</t>
    </rPh>
    <rPh sb="7" eb="9">
      <t>ジカン</t>
    </rPh>
    <rPh sb="10" eb="11">
      <t>フン</t>
    </rPh>
    <phoneticPr fontId="13"/>
  </si>
  <si>
    <t>教材３０
収録時間（分）</t>
    <rPh sb="0" eb="2">
      <t>キョウザイ</t>
    </rPh>
    <rPh sb="5" eb="7">
      <t>シュウロク</t>
    </rPh>
    <rPh sb="7" eb="9">
      <t>ジカン</t>
    </rPh>
    <rPh sb="10" eb="11">
      <t>フン</t>
    </rPh>
    <phoneticPr fontId="13"/>
  </si>
  <si>
    <t>教材３１
収録時間（分）</t>
    <rPh sb="0" eb="2">
      <t>キョウザイ</t>
    </rPh>
    <rPh sb="5" eb="7">
      <t>シュウロク</t>
    </rPh>
    <rPh sb="7" eb="9">
      <t>ジカン</t>
    </rPh>
    <rPh sb="10" eb="11">
      <t>フン</t>
    </rPh>
    <phoneticPr fontId="13"/>
  </si>
  <si>
    <t>教材３２
収録時間（分）</t>
    <rPh sb="0" eb="2">
      <t>キョウザイ</t>
    </rPh>
    <rPh sb="5" eb="7">
      <t>シュウロク</t>
    </rPh>
    <rPh sb="7" eb="9">
      <t>ジカン</t>
    </rPh>
    <rPh sb="10" eb="11">
      <t>フン</t>
    </rPh>
    <phoneticPr fontId="13"/>
  </si>
  <si>
    <t>教材３３
収録時間（分）</t>
    <rPh sb="0" eb="2">
      <t>キョウザイ</t>
    </rPh>
    <rPh sb="5" eb="7">
      <t>シュウロク</t>
    </rPh>
    <rPh sb="7" eb="9">
      <t>ジカン</t>
    </rPh>
    <rPh sb="10" eb="11">
      <t>フン</t>
    </rPh>
    <phoneticPr fontId="13"/>
  </si>
  <si>
    <t>教材３４
収録時間（分）</t>
    <rPh sb="0" eb="2">
      <t>キョウザイ</t>
    </rPh>
    <rPh sb="5" eb="7">
      <t>シュウロク</t>
    </rPh>
    <rPh sb="7" eb="9">
      <t>ジカン</t>
    </rPh>
    <rPh sb="10" eb="11">
      <t>フン</t>
    </rPh>
    <phoneticPr fontId="13"/>
  </si>
  <si>
    <t>教材３５
収録時間（分）</t>
    <rPh sb="0" eb="2">
      <t>キョウザイ</t>
    </rPh>
    <rPh sb="5" eb="7">
      <t>シュウロク</t>
    </rPh>
    <rPh sb="7" eb="9">
      <t>ジカン</t>
    </rPh>
    <rPh sb="10" eb="11">
      <t>フン</t>
    </rPh>
    <phoneticPr fontId="13"/>
  </si>
  <si>
    <t>教材３６
収録時間（分）</t>
    <rPh sb="0" eb="2">
      <t>キョウザイ</t>
    </rPh>
    <rPh sb="5" eb="7">
      <t>シュウロク</t>
    </rPh>
    <rPh sb="7" eb="9">
      <t>ジカン</t>
    </rPh>
    <rPh sb="10" eb="11">
      <t>フン</t>
    </rPh>
    <phoneticPr fontId="13"/>
  </si>
  <si>
    <t>教材３７
収録時間（分）</t>
    <rPh sb="0" eb="2">
      <t>キョウザイ</t>
    </rPh>
    <rPh sb="5" eb="7">
      <t>シュウロク</t>
    </rPh>
    <rPh sb="7" eb="9">
      <t>ジカン</t>
    </rPh>
    <rPh sb="10" eb="11">
      <t>フン</t>
    </rPh>
    <phoneticPr fontId="13"/>
  </si>
  <si>
    <t>教材３８
収録時間（分）</t>
    <rPh sb="0" eb="2">
      <t>キョウザイ</t>
    </rPh>
    <rPh sb="5" eb="7">
      <t>シュウロク</t>
    </rPh>
    <rPh sb="7" eb="9">
      <t>ジカン</t>
    </rPh>
    <rPh sb="10" eb="11">
      <t>フン</t>
    </rPh>
    <phoneticPr fontId="13"/>
  </si>
  <si>
    <t>教材３９
収録時間（分）</t>
    <rPh sb="0" eb="2">
      <t>キョウザイ</t>
    </rPh>
    <rPh sb="5" eb="7">
      <t>シュウロク</t>
    </rPh>
    <rPh sb="7" eb="9">
      <t>ジカン</t>
    </rPh>
    <rPh sb="10" eb="11">
      <t>フン</t>
    </rPh>
    <phoneticPr fontId="13"/>
  </si>
  <si>
    <t>教材４０
収録時間（分）</t>
    <rPh sb="0" eb="2">
      <t>キョウザイ</t>
    </rPh>
    <rPh sb="5" eb="7">
      <t>シュウロク</t>
    </rPh>
    <rPh sb="7" eb="9">
      <t>ジカン</t>
    </rPh>
    <rPh sb="10" eb="11">
      <t>フン</t>
    </rPh>
    <phoneticPr fontId="13"/>
  </si>
  <si>
    <t>教材４１
収録時間（分）</t>
    <rPh sb="0" eb="2">
      <t>キョウザイ</t>
    </rPh>
    <rPh sb="5" eb="7">
      <t>シュウロク</t>
    </rPh>
    <rPh sb="7" eb="9">
      <t>ジカン</t>
    </rPh>
    <rPh sb="10" eb="11">
      <t>フン</t>
    </rPh>
    <phoneticPr fontId="13"/>
  </si>
  <si>
    <t>教材４２
収録時間（分）</t>
    <rPh sb="0" eb="2">
      <t>キョウザイ</t>
    </rPh>
    <rPh sb="5" eb="7">
      <t>シュウロク</t>
    </rPh>
    <rPh sb="7" eb="9">
      <t>ジカン</t>
    </rPh>
    <rPh sb="10" eb="11">
      <t>フン</t>
    </rPh>
    <phoneticPr fontId="13"/>
  </si>
  <si>
    <t>教材４３
収録時間（分）</t>
    <rPh sb="0" eb="2">
      <t>キョウザイ</t>
    </rPh>
    <rPh sb="5" eb="7">
      <t>シュウロク</t>
    </rPh>
    <rPh sb="7" eb="9">
      <t>ジカン</t>
    </rPh>
    <rPh sb="10" eb="11">
      <t>フン</t>
    </rPh>
    <phoneticPr fontId="13"/>
  </si>
  <si>
    <t>教材４４
収録時間（分）</t>
    <rPh sb="0" eb="2">
      <t>キョウザイ</t>
    </rPh>
    <rPh sb="5" eb="7">
      <t>シュウロク</t>
    </rPh>
    <rPh sb="7" eb="9">
      <t>ジカン</t>
    </rPh>
    <rPh sb="10" eb="11">
      <t>フン</t>
    </rPh>
    <phoneticPr fontId="13"/>
  </si>
  <si>
    <t>教材４５
収録時間（分）</t>
    <rPh sb="0" eb="2">
      <t>キョウザイ</t>
    </rPh>
    <rPh sb="5" eb="7">
      <t>シュウロク</t>
    </rPh>
    <rPh sb="7" eb="9">
      <t>ジカン</t>
    </rPh>
    <rPh sb="10" eb="11">
      <t>フン</t>
    </rPh>
    <phoneticPr fontId="13"/>
  </si>
  <si>
    <t>教材４６
収録時間（分）</t>
    <rPh sb="0" eb="2">
      <t>キョウザイ</t>
    </rPh>
    <rPh sb="5" eb="7">
      <t>シュウロク</t>
    </rPh>
    <rPh sb="7" eb="9">
      <t>ジカン</t>
    </rPh>
    <rPh sb="10" eb="11">
      <t>フン</t>
    </rPh>
    <phoneticPr fontId="13"/>
  </si>
  <si>
    <t>教材４７
収録時間（分）</t>
    <rPh sb="0" eb="2">
      <t>キョウザイ</t>
    </rPh>
    <rPh sb="5" eb="7">
      <t>シュウロク</t>
    </rPh>
    <rPh sb="7" eb="9">
      <t>ジカン</t>
    </rPh>
    <rPh sb="10" eb="11">
      <t>フン</t>
    </rPh>
    <phoneticPr fontId="13"/>
  </si>
  <si>
    <t>教材４８
収録時間（分）</t>
    <rPh sb="0" eb="2">
      <t>キョウザイ</t>
    </rPh>
    <rPh sb="5" eb="7">
      <t>シュウロク</t>
    </rPh>
    <rPh sb="7" eb="9">
      <t>ジカン</t>
    </rPh>
    <rPh sb="10" eb="11">
      <t>フン</t>
    </rPh>
    <phoneticPr fontId="13"/>
  </si>
  <si>
    <t>教材４９
収録時間（分）</t>
    <rPh sb="0" eb="2">
      <t>キョウザイ</t>
    </rPh>
    <rPh sb="5" eb="7">
      <t>シュウロク</t>
    </rPh>
    <rPh sb="7" eb="9">
      <t>ジカン</t>
    </rPh>
    <rPh sb="10" eb="11">
      <t>フン</t>
    </rPh>
    <phoneticPr fontId="13"/>
  </si>
  <si>
    <t>教材５０
収録時間（分）</t>
    <rPh sb="0" eb="2">
      <t>キョウザイ</t>
    </rPh>
    <rPh sb="5" eb="7">
      <t>シュウロク</t>
    </rPh>
    <rPh sb="7" eb="9">
      <t>ジカン</t>
    </rPh>
    <rPh sb="10" eb="11">
      <t>フン</t>
    </rPh>
    <phoneticPr fontId="13"/>
  </si>
  <si>
    <t>教材５１
収録時間（分）</t>
    <rPh sb="0" eb="2">
      <t>キョウザイ</t>
    </rPh>
    <rPh sb="5" eb="7">
      <t>シュウロク</t>
    </rPh>
    <rPh sb="7" eb="9">
      <t>ジカン</t>
    </rPh>
    <rPh sb="10" eb="11">
      <t>フン</t>
    </rPh>
    <phoneticPr fontId="13"/>
  </si>
  <si>
    <t>教材５２
収録時間（分）</t>
    <rPh sb="0" eb="2">
      <t>キョウザイ</t>
    </rPh>
    <rPh sb="5" eb="7">
      <t>シュウロク</t>
    </rPh>
    <rPh sb="7" eb="9">
      <t>ジカン</t>
    </rPh>
    <rPh sb="10" eb="11">
      <t>フン</t>
    </rPh>
    <phoneticPr fontId="13"/>
  </si>
  <si>
    <t>教材５３
収録時間（分）</t>
    <rPh sb="0" eb="2">
      <t>キョウザイ</t>
    </rPh>
    <rPh sb="5" eb="7">
      <t>シュウロク</t>
    </rPh>
    <rPh sb="7" eb="9">
      <t>ジカン</t>
    </rPh>
    <rPh sb="10" eb="11">
      <t>フン</t>
    </rPh>
    <phoneticPr fontId="13"/>
  </si>
  <si>
    <t>教材５４
収録時間（分）</t>
    <rPh sb="0" eb="2">
      <t>キョウザイ</t>
    </rPh>
    <rPh sb="5" eb="7">
      <t>シュウロク</t>
    </rPh>
    <rPh sb="7" eb="9">
      <t>ジカン</t>
    </rPh>
    <rPh sb="10" eb="11">
      <t>フン</t>
    </rPh>
    <phoneticPr fontId="13"/>
  </si>
  <si>
    <t>教材５５
収録時間（分）</t>
    <rPh sb="0" eb="2">
      <t>キョウザイ</t>
    </rPh>
    <rPh sb="5" eb="7">
      <t>シュウロク</t>
    </rPh>
    <rPh sb="7" eb="9">
      <t>ジカン</t>
    </rPh>
    <rPh sb="10" eb="11">
      <t>フン</t>
    </rPh>
    <phoneticPr fontId="13"/>
  </si>
  <si>
    <t>教材５６
収録時間（分）</t>
    <rPh sb="0" eb="2">
      <t>キョウザイ</t>
    </rPh>
    <rPh sb="5" eb="7">
      <t>シュウロク</t>
    </rPh>
    <rPh sb="7" eb="9">
      <t>ジカン</t>
    </rPh>
    <rPh sb="10" eb="11">
      <t>フン</t>
    </rPh>
    <phoneticPr fontId="13"/>
  </si>
  <si>
    <t>教材５７
収録時間（分）</t>
    <rPh sb="0" eb="2">
      <t>キョウザイ</t>
    </rPh>
    <rPh sb="5" eb="7">
      <t>シュウロク</t>
    </rPh>
    <rPh sb="7" eb="9">
      <t>ジカン</t>
    </rPh>
    <rPh sb="10" eb="11">
      <t>フン</t>
    </rPh>
    <phoneticPr fontId="13"/>
  </si>
  <si>
    <t>教材５８
収録時間（分）</t>
    <rPh sb="0" eb="2">
      <t>キョウザイ</t>
    </rPh>
    <rPh sb="5" eb="7">
      <t>シュウロク</t>
    </rPh>
    <rPh sb="7" eb="9">
      <t>ジカン</t>
    </rPh>
    <rPh sb="10" eb="11">
      <t>フン</t>
    </rPh>
    <phoneticPr fontId="13"/>
  </si>
  <si>
    <t>教材５９
収録時間（分）</t>
    <rPh sb="0" eb="2">
      <t>キョウザイ</t>
    </rPh>
    <rPh sb="5" eb="7">
      <t>シュウロク</t>
    </rPh>
    <rPh sb="7" eb="9">
      <t>ジカン</t>
    </rPh>
    <rPh sb="10" eb="11">
      <t>フン</t>
    </rPh>
    <phoneticPr fontId="13"/>
  </si>
  <si>
    <t>教材６０
収録時間（分）</t>
    <rPh sb="0" eb="2">
      <t>キョウザイ</t>
    </rPh>
    <rPh sb="5" eb="7">
      <t>シュウロク</t>
    </rPh>
    <rPh sb="7" eb="9">
      <t>ジカン</t>
    </rPh>
    <rPh sb="10" eb="11">
      <t>フン</t>
    </rPh>
    <phoneticPr fontId="13"/>
  </si>
  <si>
    <t>教材６１
収録時間（分）</t>
    <rPh sb="0" eb="2">
      <t>キョウザイ</t>
    </rPh>
    <rPh sb="5" eb="7">
      <t>シュウロク</t>
    </rPh>
    <rPh sb="7" eb="9">
      <t>ジカン</t>
    </rPh>
    <rPh sb="10" eb="11">
      <t>フン</t>
    </rPh>
    <phoneticPr fontId="13"/>
  </si>
  <si>
    <t>教材６２
収録時間（分）</t>
    <rPh sb="0" eb="2">
      <t>キョウザイ</t>
    </rPh>
    <rPh sb="5" eb="7">
      <t>シュウロク</t>
    </rPh>
    <rPh sb="7" eb="9">
      <t>ジカン</t>
    </rPh>
    <rPh sb="10" eb="11">
      <t>フン</t>
    </rPh>
    <phoneticPr fontId="13"/>
  </si>
  <si>
    <t>教材６３
収録時間（分）</t>
    <rPh sb="0" eb="2">
      <t>キョウザイ</t>
    </rPh>
    <rPh sb="5" eb="7">
      <t>シュウロク</t>
    </rPh>
    <rPh sb="7" eb="9">
      <t>ジカン</t>
    </rPh>
    <rPh sb="10" eb="11">
      <t>フン</t>
    </rPh>
    <phoneticPr fontId="13"/>
  </si>
  <si>
    <t>教材６４
収録時間（分）</t>
    <rPh sb="0" eb="2">
      <t>キョウザイ</t>
    </rPh>
    <rPh sb="5" eb="7">
      <t>シュウロク</t>
    </rPh>
    <rPh sb="7" eb="9">
      <t>ジカン</t>
    </rPh>
    <rPh sb="10" eb="11">
      <t>フン</t>
    </rPh>
    <phoneticPr fontId="13"/>
  </si>
  <si>
    <t>教材６５
収録時間（分）</t>
    <rPh sb="0" eb="2">
      <t>キョウザイ</t>
    </rPh>
    <rPh sb="5" eb="7">
      <t>シュウロク</t>
    </rPh>
    <rPh sb="7" eb="9">
      <t>ジカン</t>
    </rPh>
    <rPh sb="10" eb="11">
      <t>フン</t>
    </rPh>
    <phoneticPr fontId="13"/>
  </si>
  <si>
    <t>教材６６
収録時間（分）</t>
    <rPh sb="0" eb="2">
      <t>キョウザイ</t>
    </rPh>
    <rPh sb="5" eb="7">
      <t>シュウロク</t>
    </rPh>
    <rPh sb="7" eb="9">
      <t>ジカン</t>
    </rPh>
    <rPh sb="10" eb="11">
      <t>フン</t>
    </rPh>
    <phoneticPr fontId="13"/>
  </si>
  <si>
    <t>教材６７
収録時間（分）</t>
    <rPh sb="0" eb="2">
      <t>キョウザイ</t>
    </rPh>
    <rPh sb="5" eb="7">
      <t>シュウロク</t>
    </rPh>
    <rPh sb="7" eb="9">
      <t>ジカン</t>
    </rPh>
    <rPh sb="10" eb="11">
      <t>フン</t>
    </rPh>
    <phoneticPr fontId="13"/>
  </si>
  <si>
    <t>教材６８
収録時間（分）</t>
    <rPh sb="0" eb="2">
      <t>キョウザイ</t>
    </rPh>
    <rPh sb="5" eb="7">
      <t>シュウロク</t>
    </rPh>
    <rPh sb="7" eb="9">
      <t>ジカン</t>
    </rPh>
    <rPh sb="10" eb="11">
      <t>フン</t>
    </rPh>
    <phoneticPr fontId="13"/>
  </si>
  <si>
    <t>教材６９
収録時間（分）</t>
    <rPh sb="0" eb="2">
      <t>キョウザイ</t>
    </rPh>
    <rPh sb="5" eb="7">
      <t>シュウロク</t>
    </rPh>
    <rPh sb="7" eb="9">
      <t>ジカン</t>
    </rPh>
    <rPh sb="10" eb="11">
      <t>フン</t>
    </rPh>
    <phoneticPr fontId="13"/>
  </si>
  <si>
    <t>教材７０
収録時間（分）</t>
    <rPh sb="0" eb="2">
      <t>キョウザイ</t>
    </rPh>
    <rPh sb="5" eb="7">
      <t>シュウロク</t>
    </rPh>
    <rPh sb="7" eb="9">
      <t>ジカン</t>
    </rPh>
    <rPh sb="10" eb="11">
      <t>フン</t>
    </rPh>
    <phoneticPr fontId="13"/>
  </si>
  <si>
    <t>教材７１
収録時間（分）</t>
    <rPh sb="0" eb="2">
      <t>キョウザイ</t>
    </rPh>
    <rPh sb="5" eb="7">
      <t>シュウロク</t>
    </rPh>
    <rPh sb="7" eb="9">
      <t>ジカン</t>
    </rPh>
    <rPh sb="10" eb="11">
      <t>フン</t>
    </rPh>
    <phoneticPr fontId="13"/>
  </si>
  <si>
    <t>教材７２
収録時間（分）</t>
    <rPh sb="0" eb="2">
      <t>キョウザイ</t>
    </rPh>
    <rPh sb="5" eb="7">
      <t>シュウロク</t>
    </rPh>
    <rPh sb="7" eb="9">
      <t>ジカン</t>
    </rPh>
    <rPh sb="10" eb="11">
      <t>フン</t>
    </rPh>
    <phoneticPr fontId="13"/>
  </si>
  <si>
    <t>教材７３
収録時間（分）</t>
    <rPh sb="0" eb="2">
      <t>キョウザイ</t>
    </rPh>
    <rPh sb="5" eb="7">
      <t>シュウロク</t>
    </rPh>
    <rPh sb="7" eb="9">
      <t>ジカン</t>
    </rPh>
    <rPh sb="10" eb="11">
      <t>フン</t>
    </rPh>
    <phoneticPr fontId="13"/>
  </si>
  <si>
    <t>教材７４
収録時間（分）</t>
    <rPh sb="0" eb="2">
      <t>キョウザイ</t>
    </rPh>
    <rPh sb="5" eb="7">
      <t>シュウロク</t>
    </rPh>
    <rPh sb="7" eb="9">
      <t>ジカン</t>
    </rPh>
    <rPh sb="10" eb="11">
      <t>フン</t>
    </rPh>
    <phoneticPr fontId="13"/>
  </si>
  <si>
    <t>教材７５
収録時間（分）</t>
    <rPh sb="0" eb="2">
      <t>キョウザイ</t>
    </rPh>
    <rPh sb="5" eb="7">
      <t>シュウロク</t>
    </rPh>
    <rPh sb="7" eb="9">
      <t>ジカン</t>
    </rPh>
    <rPh sb="10" eb="11">
      <t>フン</t>
    </rPh>
    <phoneticPr fontId="13"/>
  </si>
  <si>
    <t>教材７６
収録時間（分）</t>
    <rPh sb="0" eb="2">
      <t>キョウザイ</t>
    </rPh>
    <rPh sb="5" eb="7">
      <t>シュウロク</t>
    </rPh>
    <rPh sb="7" eb="9">
      <t>ジカン</t>
    </rPh>
    <rPh sb="10" eb="11">
      <t>フン</t>
    </rPh>
    <phoneticPr fontId="13"/>
  </si>
  <si>
    <t>教材７７
収録時間（分）</t>
    <rPh sb="0" eb="2">
      <t>キョウザイ</t>
    </rPh>
    <rPh sb="5" eb="7">
      <t>シュウロク</t>
    </rPh>
    <rPh sb="7" eb="9">
      <t>ジカン</t>
    </rPh>
    <rPh sb="10" eb="11">
      <t>フン</t>
    </rPh>
    <phoneticPr fontId="13"/>
  </si>
  <si>
    <t>教材７８
収録時間（分）</t>
    <rPh sb="0" eb="2">
      <t>キョウザイ</t>
    </rPh>
    <rPh sb="5" eb="7">
      <t>シュウロク</t>
    </rPh>
    <rPh sb="7" eb="9">
      <t>ジカン</t>
    </rPh>
    <rPh sb="10" eb="11">
      <t>フン</t>
    </rPh>
    <phoneticPr fontId="13"/>
  </si>
  <si>
    <t>教材７９
収録時間（分）</t>
    <rPh sb="0" eb="2">
      <t>キョウザイ</t>
    </rPh>
    <rPh sb="5" eb="7">
      <t>シュウロク</t>
    </rPh>
    <rPh sb="7" eb="9">
      <t>ジカン</t>
    </rPh>
    <rPh sb="10" eb="11">
      <t>フン</t>
    </rPh>
    <phoneticPr fontId="13"/>
  </si>
  <si>
    <t>教材８０
収録時間（分）</t>
    <rPh sb="0" eb="2">
      <t>キョウザイ</t>
    </rPh>
    <rPh sb="5" eb="7">
      <t>シュウロク</t>
    </rPh>
    <rPh sb="7" eb="9">
      <t>ジカン</t>
    </rPh>
    <rPh sb="10" eb="11">
      <t>フン</t>
    </rPh>
    <phoneticPr fontId="13"/>
  </si>
  <si>
    <t>教材８１
収録時間（分）</t>
    <rPh sb="0" eb="2">
      <t>キョウザイ</t>
    </rPh>
    <rPh sb="5" eb="7">
      <t>シュウロク</t>
    </rPh>
    <rPh sb="7" eb="9">
      <t>ジカン</t>
    </rPh>
    <rPh sb="10" eb="11">
      <t>フン</t>
    </rPh>
    <phoneticPr fontId="13"/>
  </si>
  <si>
    <t>教材８２
収録時間（分）</t>
    <rPh sb="0" eb="2">
      <t>キョウザイ</t>
    </rPh>
    <rPh sb="5" eb="7">
      <t>シュウロク</t>
    </rPh>
    <rPh sb="7" eb="9">
      <t>ジカン</t>
    </rPh>
    <rPh sb="10" eb="11">
      <t>フン</t>
    </rPh>
    <phoneticPr fontId="13"/>
  </si>
  <si>
    <t>教材８３
収録時間（分）</t>
    <rPh sb="0" eb="2">
      <t>キョウザイ</t>
    </rPh>
    <rPh sb="5" eb="7">
      <t>シュウロク</t>
    </rPh>
    <rPh sb="7" eb="9">
      <t>ジカン</t>
    </rPh>
    <rPh sb="10" eb="11">
      <t>フン</t>
    </rPh>
    <phoneticPr fontId="13"/>
  </si>
  <si>
    <t>教材８４
収録時間（分）</t>
    <rPh sb="0" eb="2">
      <t>キョウザイ</t>
    </rPh>
    <rPh sb="5" eb="7">
      <t>シュウロク</t>
    </rPh>
    <rPh sb="7" eb="9">
      <t>ジカン</t>
    </rPh>
    <rPh sb="10" eb="11">
      <t>フン</t>
    </rPh>
    <phoneticPr fontId="13"/>
  </si>
  <si>
    <t>教材８５
収録時間（分）</t>
    <rPh sb="0" eb="2">
      <t>キョウザイ</t>
    </rPh>
    <rPh sb="5" eb="7">
      <t>シュウロク</t>
    </rPh>
    <rPh sb="7" eb="9">
      <t>ジカン</t>
    </rPh>
    <rPh sb="10" eb="11">
      <t>フン</t>
    </rPh>
    <phoneticPr fontId="13"/>
  </si>
  <si>
    <t>教材８６
収録時間（分）</t>
    <rPh sb="0" eb="2">
      <t>キョウザイ</t>
    </rPh>
    <rPh sb="5" eb="7">
      <t>シュウロク</t>
    </rPh>
    <rPh sb="7" eb="9">
      <t>ジカン</t>
    </rPh>
    <rPh sb="10" eb="11">
      <t>フン</t>
    </rPh>
    <phoneticPr fontId="13"/>
  </si>
  <si>
    <t>教材８７
収録時間（分）</t>
    <rPh sb="0" eb="2">
      <t>キョウザイ</t>
    </rPh>
    <rPh sb="5" eb="7">
      <t>シュウロク</t>
    </rPh>
    <rPh sb="7" eb="9">
      <t>ジカン</t>
    </rPh>
    <rPh sb="10" eb="11">
      <t>フン</t>
    </rPh>
    <phoneticPr fontId="13"/>
  </si>
  <si>
    <t>教材８８
収録時間（分）</t>
    <rPh sb="0" eb="2">
      <t>キョウザイ</t>
    </rPh>
    <rPh sb="5" eb="7">
      <t>シュウロク</t>
    </rPh>
    <rPh sb="7" eb="9">
      <t>ジカン</t>
    </rPh>
    <rPh sb="10" eb="11">
      <t>フン</t>
    </rPh>
    <phoneticPr fontId="13"/>
  </si>
  <si>
    <t>教材８９
収録時間（分）</t>
    <rPh sb="0" eb="2">
      <t>キョウザイ</t>
    </rPh>
    <rPh sb="5" eb="7">
      <t>シュウロク</t>
    </rPh>
    <rPh sb="7" eb="9">
      <t>ジカン</t>
    </rPh>
    <rPh sb="10" eb="11">
      <t>フン</t>
    </rPh>
    <phoneticPr fontId="13"/>
  </si>
  <si>
    <t>教材９０
収録時間（分）</t>
    <rPh sb="0" eb="2">
      <t>キョウザイ</t>
    </rPh>
    <rPh sb="5" eb="7">
      <t>シュウロク</t>
    </rPh>
    <rPh sb="7" eb="9">
      <t>ジカン</t>
    </rPh>
    <rPh sb="10" eb="11">
      <t>フン</t>
    </rPh>
    <phoneticPr fontId="13"/>
  </si>
  <si>
    <t>教材９１
収録時間（分）</t>
    <rPh sb="0" eb="2">
      <t>キョウザイ</t>
    </rPh>
    <rPh sb="5" eb="7">
      <t>シュウロク</t>
    </rPh>
    <rPh sb="7" eb="9">
      <t>ジカン</t>
    </rPh>
    <rPh sb="10" eb="11">
      <t>フン</t>
    </rPh>
    <phoneticPr fontId="13"/>
  </si>
  <si>
    <t>教材９２
収録時間（分）</t>
    <rPh sb="0" eb="2">
      <t>キョウザイ</t>
    </rPh>
    <rPh sb="5" eb="7">
      <t>シュウロク</t>
    </rPh>
    <rPh sb="7" eb="9">
      <t>ジカン</t>
    </rPh>
    <rPh sb="10" eb="11">
      <t>フン</t>
    </rPh>
    <phoneticPr fontId="13"/>
  </si>
  <si>
    <t>教材９３
収録時間（分）</t>
    <rPh sb="0" eb="2">
      <t>キョウザイ</t>
    </rPh>
    <rPh sb="5" eb="7">
      <t>シュウロク</t>
    </rPh>
    <rPh sb="7" eb="9">
      <t>ジカン</t>
    </rPh>
    <rPh sb="10" eb="11">
      <t>フン</t>
    </rPh>
    <phoneticPr fontId="13"/>
  </si>
  <si>
    <t>教材９４
収録時間（分）</t>
    <rPh sb="0" eb="2">
      <t>キョウザイ</t>
    </rPh>
    <rPh sb="5" eb="7">
      <t>シュウロク</t>
    </rPh>
    <rPh sb="7" eb="9">
      <t>ジカン</t>
    </rPh>
    <rPh sb="10" eb="11">
      <t>フン</t>
    </rPh>
    <phoneticPr fontId="13"/>
  </si>
  <si>
    <t>教材９５
収録時間（分）</t>
    <rPh sb="0" eb="2">
      <t>キョウザイ</t>
    </rPh>
    <rPh sb="5" eb="7">
      <t>シュウロク</t>
    </rPh>
    <rPh sb="7" eb="9">
      <t>ジカン</t>
    </rPh>
    <rPh sb="10" eb="11">
      <t>フン</t>
    </rPh>
    <phoneticPr fontId="13"/>
  </si>
  <si>
    <t>教材９６
収録時間（分）</t>
    <rPh sb="0" eb="2">
      <t>キョウザイ</t>
    </rPh>
    <rPh sb="5" eb="7">
      <t>シュウロク</t>
    </rPh>
    <rPh sb="7" eb="9">
      <t>ジカン</t>
    </rPh>
    <rPh sb="10" eb="11">
      <t>フン</t>
    </rPh>
    <phoneticPr fontId="13"/>
  </si>
  <si>
    <t>教材９７
収録時間（分）</t>
    <rPh sb="0" eb="2">
      <t>キョウザイ</t>
    </rPh>
    <rPh sb="5" eb="7">
      <t>シュウロク</t>
    </rPh>
    <rPh sb="7" eb="9">
      <t>ジカン</t>
    </rPh>
    <rPh sb="10" eb="11">
      <t>フン</t>
    </rPh>
    <phoneticPr fontId="13"/>
  </si>
  <si>
    <t>教材９８
収録時間（分）</t>
    <rPh sb="0" eb="2">
      <t>キョウザイ</t>
    </rPh>
    <rPh sb="5" eb="7">
      <t>シュウロク</t>
    </rPh>
    <rPh sb="7" eb="9">
      <t>ジカン</t>
    </rPh>
    <rPh sb="10" eb="11">
      <t>フン</t>
    </rPh>
    <phoneticPr fontId="13"/>
  </si>
  <si>
    <t>教材９９
収録時間（分）</t>
    <rPh sb="0" eb="2">
      <t>キョウザイ</t>
    </rPh>
    <rPh sb="5" eb="7">
      <t>シュウロク</t>
    </rPh>
    <rPh sb="7" eb="9">
      <t>ジカン</t>
    </rPh>
    <rPh sb="10" eb="11">
      <t>フン</t>
    </rPh>
    <phoneticPr fontId="13"/>
  </si>
  <si>
    <t>教材１００
収録時間（分）</t>
    <rPh sb="0" eb="2">
      <t>キョウザイ</t>
    </rPh>
    <rPh sb="6" eb="8">
      <t>シュウロク</t>
    </rPh>
    <rPh sb="8" eb="10">
      <t>ジカン</t>
    </rPh>
    <rPh sb="11" eb="12">
      <t>フン</t>
    </rPh>
    <phoneticPr fontId="13"/>
  </si>
  <si>
    <t>収録時間
合計（分）</t>
    <rPh sb="0" eb="2">
      <t>シュウロク</t>
    </rPh>
    <rPh sb="2" eb="4">
      <t>ジカン</t>
    </rPh>
    <rPh sb="5" eb="7">
      <t>ゴウケイ</t>
    </rPh>
    <rPh sb="8" eb="9">
      <t>フン</t>
    </rPh>
    <phoneticPr fontId="13"/>
  </si>
  <si>
    <t>チェック項目</t>
    <rPh sb="4" eb="6">
      <t>コウモク</t>
    </rPh>
    <phoneticPr fontId="13"/>
  </si>
  <si>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アルゴリズム、分析プログラム、SQL）</t>
    <phoneticPr fontId="112"/>
  </si>
  <si>
    <t>（2023.04）</t>
    <phoneticPr fontId="13"/>
  </si>
  <si>
    <t>（認定様式第５号添付書類３）</t>
    <phoneticPr fontId="112"/>
  </si>
  <si>
    <t>認定様式第５号添付書類２</t>
    <phoneticPr fontId="14"/>
  </si>
  <si>
    <t>認定様式第５号添付書類１</t>
    <phoneticPr fontId="14"/>
  </si>
  <si>
    <t>【認定様式第６号添付書類１】映像教材の収録時間確認表</t>
    <rPh sb="1" eb="3">
      <t>ニンテイ</t>
    </rPh>
    <rPh sb="3" eb="5">
      <t>ヨウシキ</t>
    </rPh>
    <rPh sb="5" eb="6">
      <t>ダイ</t>
    </rPh>
    <rPh sb="7" eb="8">
      <t>ゴウ</t>
    </rPh>
    <rPh sb="8" eb="10">
      <t>テンプ</t>
    </rPh>
    <rPh sb="10" eb="12">
      <t>ショルイ</t>
    </rPh>
    <rPh sb="14" eb="16">
      <t>エイゾウ</t>
    </rPh>
    <rPh sb="16" eb="18">
      <t>キョウザイ</t>
    </rPh>
    <rPh sb="19" eb="21">
      <t>シュウロク</t>
    </rPh>
    <rPh sb="21" eb="23">
      <t>ジカン</t>
    </rPh>
    <rPh sb="23" eb="25">
      <t>カクニン</t>
    </rPh>
    <rPh sb="25" eb="26">
      <t>ヒョウ</t>
    </rPh>
    <phoneticPr fontId="13"/>
  </si>
  <si>
    <t/>
  </si>
  <si>
    <t>使用するソフトウェアの名称及びバージョン　　（</t>
    <rPh sb="11" eb="13">
      <t>メイショウ</t>
    </rPh>
    <rPh sb="13" eb="14">
      <t>オヨ</t>
    </rPh>
    <phoneticPr fontId="14"/>
  </si>
  <si>
    <t>ＯＳ</t>
    <phoneticPr fontId="14"/>
  </si>
  <si>
    <t>使用するＯＳの名称及びバージョン　　（</t>
    <rPh sb="7" eb="9">
      <t>メイショウ</t>
    </rPh>
    <rPh sb="9" eb="10">
      <t>オヨ</t>
    </rPh>
    <phoneticPr fontId="14"/>
  </si>
  <si>
    <t>・訓練の実施に必要なその他の設備・機器を適正に整備している</t>
    <phoneticPr fontId="14"/>
  </si>
  <si>
    <t>・全て確保している</t>
    <phoneticPr fontId="14"/>
  </si>
  <si>
    <t>・一部確保している</t>
    <rPh sb="1" eb="3">
      <t>イチブ</t>
    </rPh>
    <rPh sb="3" eb="5">
      <t>カクホ</t>
    </rPh>
    <phoneticPr fontId="14"/>
  </si>
  <si>
    <t>・確保していない</t>
    <rPh sb="1" eb="3">
      <t>カクホ</t>
    </rPh>
    <phoneticPr fontId="14"/>
  </si>
  <si>
    <t>①ユニット
規定時間</t>
    <rPh sb="6" eb="8">
      <t>キテイ</t>
    </rPh>
    <rPh sb="8" eb="10">
      <t>ジカン</t>
    </rPh>
    <phoneticPr fontId="14"/>
  </si>
  <si>
    <r>
      <t>（※）・本計画書は、</t>
    </r>
    <r>
      <rPr>
        <sz val="11"/>
        <rFont val="ＭＳ Ｐゴシック"/>
        <family val="3"/>
        <charset val="128"/>
      </rPr>
      <t>職場見学等促進奨励金</t>
    </r>
    <r>
      <rPr>
        <sz val="11"/>
        <color theme="1"/>
        <rFont val="ＭＳ Ｐゴシック"/>
        <family val="3"/>
        <charset val="128"/>
      </rPr>
      <t>の特例措置の適用を希望する場合に作成してください。なお、特例措置の適用を受けるためには、本計画書の提出だけではなく、要件を満たす訓練を実施する必要があります。
　　　・「サービス種類」は、介護保険法又は障害者の日常生活及び社会生活を総合的に支援するための法律の規定に基づくサービスの種類を記載してください。
　　　・本計画書提出時点で調整中の事項については、「未定」と記載して差し支えありません。ただし、「実施予定日」については日別計画表に記載した日程を記載してください。
　　　・その他特記すべき事項がある場合は「備考」に記載してください。</t>
    </r>
    <rPh sb="4" eb="5">
      <t>ホン</t>
    </rPh>
    <rPh sb="5" eb="8">
      <t>ケイカクショ</t>
    </rPh>
    <rPh sb="10" eb="15">
      <t>ショクバケンガクトウ</t>
    </rPh>
    <rPh sb="15" eb="17">
      <t>ソクシン</t>
    </rPh>
    <rPh sb="178" eb="179">
      <t>ホン</t>
    </rPh>
    <rPh sb="179" eb="182">
      <t>ケイカクショ</t>
    </rPh>
    <rPh sb="182" eb="184">
      <t>テイシュツ</t>
    </rPh>
    <rPh sb="184" eb="186">
      <t>ジテン</t>
    </rPh>
    <rPh sb="200" eb="202">
      <t>ミテイ</t>
    </rPh>
    <rPh sb="204" eb="206">
      <t>キサイ</t>
    </rPh>
    <rPh sb="208" eb="209">
      <t>サ</t>
    </rPh>
    <rPh sb="210" eb="211">
      <t>ツカ</t>
    </rPh>
    <rPh sb="223" eb="225">
      <t>ジッシ</t>
    </rPh>
    <rPh sb="240" eb="242">
      <t>キサイ</t>
    </rPh>
    <rPh sb="244" eb="246">
      <t>ニッテイ</t>
    </rPh>
    <rPh sb="247" eb="249">
      <t>キサイ</t>
    </rPh>
    <rPh sb="263" eb="264">
      <t>タ</t>
    </rPh>
    <rPh sb="264" eb="266">
      <t>トッキ</t>
    </rPh>
    <rPh sb="269" eb="271">
      <t>ジコウ</t>
    </rPh>
    <rPh sb="274" eb="276">
      <t>バアイ</t>
    </rPh>
    <rPh sb="278" eb="280">
      <t>ビコウ</t>
    </rPh>
    <rPh sb="282" eb="284">
      <t>キサイ</t>
    </rPh>
    <phoneticPr fontId="13"/>
  </si>
  <si>
    <t>Git/Gitワークフロー、チームビルディング、リーダブルコード、テクニカルライティング</t>
    <phoneticPr fontId="112"/>
  </si>
  <si>
    <t xml:space="preserve">推奨訓練日程計画表
【添付資料】
・映像教材の収録時間確認表 </t>
    <rPh sb="0" eb="6">
      <t>スイショウクンレンニッテイ</t>
    </rPh>
    <rPh sb="6" eb="8">
      <t>ケイカク</t>
    </rPh>
    <rPh sb="8" eb="9">
      <t>ヒョウ</t>
    </rPh>
    <rPh sb="11" eb="13">
      <t>テンプ</t>
    </rPh>
    <rPh sb="13" eb="15">
      <t>シリョウ</t>
    </rPh>
    <phoneticPr fontId="14"/>
  </si>
  <si>
    <t>ｅラーニング教材等確認表</t>
    <rPh sb="6" eb="8">
      <t>キョウザイ</t>
    </rPh>
    <rPh sb="8" eb="9">
      <t>トウ</t>
    </rPh>
    <rPh sb="9" eb="11">
      <t>カクニン</t>
    </rPh>
    <rPh sb="11" eb="12">
      <t>ヒョウ</t>
    </rPh>
    <phoneticPr fontId="14"/>
  </si>
  <si>
    <t>①ユニットは、就職を想定する職業・職種に必要な技能等が習得でき、通所及び通信（同時双方向型）の訓練と同等の訓練効果が得られる教材で構成されていること。</t>
    <rPh sb="62" eb="64">
      <t>キョウザイ</t>
    </rPh>
    <rPh sb="65" eb="67">
      <t>コウセイ</t>
    </rPh>
    <phoneticPr fontId="14"/>
  </si>
  <si>
    <t>②支給単位期間の日数が28日以上である支給単位期間については最低４つ以上、支給単位期間の日数が14日以上27日以下である支給単位期間については最低２つ以上のユニットを設定していること。</t>
    <phoneticPr fontId="112"/>
  </si>
  <si>
    <t>様式　別紙２</t>
    <rPh sb="0" eb="2">
      <t>ヨウシキ</t>
    </rPh>
    <rPh sb="3" eb="5">
      <t>ベッシ</t>
    </rPh>
    <phoneticPr fontId="14"/>
  </si>
  <si>
    <t>・サポート対象となっているものである</t>
    <rPh sb="5" eb="7">
      <t>タイショウ</t>
    </rPh>
    <phoneticPr fontId="14"/>
  </si>
  <si>
    <t>③DX推進スキル標準対応の訓練における基本奨励金の特例措置（DSS特例）の適用に係る希望の有無（適用を希望する場合のみ「○」を記入）</t>
    <rPh sb="3" eb="5">
      <t>スイシン</t>
    </rPh>
    <rPh sb="8" eb="10">
      <t>ヒョウジュン</t>
    </rPh>
    <rPh sb="10" eb="12">
      <t>タイオウ</t>
    </rPh>
    <rPh sb="13" eb="15">
      <t>クンレン</t>
    </rPh>
    <rPh sb="19" eb="24">
      <t>キホンショウレイキン</t>
    </rPh>
    <rPh sb="25" eb="27">
      <t>トクレイ</t>
    </rPh>
    <rPh sb="27" eb="29">
      <t>ソチ</t>
    </rPh>
    <rPh sb="33" eb="35">
      <t>トクレイ</t>
    </rPh>
    <rPh sb="37" eb="39">
      <t>テキヨウ</t>
    </rPh>
    <rPh sb="40" eb="41">
      <t>カカ</t>
    </rPh>
    <rPh sb="42" eb="44">
      <t>キボウ</t>
    </rPh>
    <rPh sb="45" eb="47">
      <t>ウム</t>
    </rPh>
    <phoneticPr fontId="14"/>
  </si>
  <si>
    <t>求職者支援法に基づく認定職業訓練に係る改善計画書
【添付書類】
・　改善計画の対象となった訓練科の「求職者支援法に基づく職業訓練の認定通知書」（写）</t>
    <rPh sb="0" eb="2">
      <t>キュウショク</t>
    </rPh>
    <rPh sb="2" eb="3">
      <t>シャ</t>
    </rPh>
    <rPh sb="3" eb="5">
      <t>シエン</t>
    </rPh>
    <rPh sb="5" eb="6">
      <t>ホウ</t>
    </rPh>
    <rPh sb="7" eb="8">
      <t>モト</t>
    </rPh>
    <rPh sb="10" eb="12">
      <t>ニンテイ</t>
    </rPh>
    <rPh sb="12" eb="14">
      <t>ショクギョウ</t>
    </rPh>
    <rPh sb="14" eb="16">
      <t>クンレン</t>
    </rPh>
    <rPh sb="17" eb="18">
      <t>カカ</t>
    </rPh>
    <rPh sb="19" eb="21">
      <t>カイゼン</t>
    </rPh>
    <rPh sb="21" eb="24">
      <t>ケイカクショ</t>
    </rPh>
    <rPh sb="45" eb="48">
      <t>クンレンカ</t>
    </rPh>
    <phoneticPr fontId="14"/>
  </si>
  <si>
    <t>※２  秒単位は、切り捨てて記載してください。</t>
    <phoneticPr fontId="14"/>
  </si>
  <si>
    <t>時間割表（通所を設定する場合のみ）</t>
    <rPh sb="0" eb="3">
      <t>ジカンワリ</t>
    </rPh>
    <rPh sb="3" eb="4">
      <t>ヒョウ</t>
    </rPh>
    <rPh sb="5" eb="7">
      <t>ツウショ</t>
    </rPh>
    <rPh sb="8" eb="10">
      <t>セッテイ</t>
    </rPh>
    <rPh sb="12" eb="14">
      <t>バアイ</t>
    </rPh>
    <phoneticPr fontId="14"/>
  </si>
  <si>
    <t>区分</t>
    <rPh sb="0" eb="2">
      <t>クブン</t>
    </rPh>
    <phoneticPr fontId="14"/>
  </si>
  <si>
    <t>１限目</t>
    <rPh sb="1" eb="2">
      <t>ゲン</t>
    </rPh>
    <rPh sb="2" eb="3">
      <t>メ</t>
    </rPh>
    <phoneticPr fontId="14"/>
  </si>
  <si>
    <t>２限目</t>
    <rPh sb="1" eb="2">
      <t>ゲン</t>
    </rPh>
    <rPh sb="2" eb="3">
      <t>メ</t>
    </rPh>
    <phoneticPr fontId="14"/>
  </si>
  <si>
    <t>３限目</t>
    <rPh sb="1" eb="2">
      <t>ゲン</t>
    </rPh>
    <rPh sb="2" eb="3">
      <t>メ</t>
    </rPh>
    <phoneticPr fontId="14"/>
  </si>
  <si>
    <t>４限目</t>
    <rPh sb="1" eb="2">
      <t>ゲン</t>
    </rPh>
    <rPh sb="2" eb="3">
      <t>メ</t>
    </rPh>
    <phoneticPr fontId="14"/>
  </si>
  <si>
    <t>５限目</t>
    <rPh sb="1" eb="2">
      <t>ゲン</t>
    </rPh>
    <rPh sb="2" eb="3">
      <t>メ</t>
    </rPh>
    <phoneticPr fontId="14"/>
  </si>
  <si>
    <t>６限目</t>
    <rPh sb="1" eb="2">
      <t>ゲン</t>
    </rPh>
    <rPh sb="2" eb="3">
      <t>メ</t>
    </rPh>
    <phoneticPr fontId="14"/>
  </si>
  <si>
    <t>質疑応答</t>
    <rPh sb="0" eb="2">
      <t>シツギ</t>
    </rPh>
    <rPh sb="2" eb="4">
      <t>オウトウ</t>
    </rPh>
    <phoneticPr fontId="14"/>
  </si>
  <si>
    <t>成績考査の実施方法</t>
    <rPh sb="0" eb="4">
      <t>セイセキコウサ</t>
    </rPh>
    <rPh sb="5" eb="7">
      <t>ジッシ</t>
    </rPh>
    <rPh sb="7" eb="9">
      <t>ホウホウ</t>
    </rPh>
    <phoneticPr fontId="14"/>
  </si>
  <si>
    <t>実施方法</t>
    <rPh sb="0" eb="2">
      <t>ジッシ</t>
    </rPh>
    <rPh sb="2" eb="4">
      <t>ホウホウ</t>
    </rPh>
    <phoneticPr fontId="14"/>
  </si>
  <si>
    <t>成績考査①</t>
  </si>
  <si>
    <t>成績考査②</t>
  </si>
  <si>
    <t>成績考査③</t>
  </si>
  <si>
    <t>成績考査④</t>
  </si>
  <si>
    <t>成績考査⑤</t>
  </si>
  <si>
    <t>修了考査</t>
  </si>
  <si>
    <t>10月29日に通所形式でユニット①～②の内容のテスト（１時間）を実施する。</t>
    <rPh sb="2" eb="3">
      <t>ガツ</t>
    </rPh>
    <rPh sb="5" eb="6">
      <t>ヒ</t>
    </rPh>
    <rPh sb="7" eb="9">
      <t>ツウショ</t>
    </rPh>
    <rPh sb="9" eb="11">
      <t>ケイシキ</t>
    </rPh>
    <rPh sb="20" eb="22">
      <t>ナイヨウ</t>
    </rPh>
    <rPh sb="28" eb="30">
      <t>ジカン</t>
    </rPh>
    <rPh sb="32" eb="34">
      <t>ジッシ</t>
    </rPh>
    <phoneticPr fontId="14"/>
  </si>
  <si>
    <t>LMS上にユニット④～⑥までの内容のテスト(1時間）を掲載し、11月30日までに受講させる。</t>
    <rPh sb="3" eb="4">
      <t>ジョウ</t>
    </rPh>
    <rPh sb="15" eb="17">
      <t>ナイヨウ</t>
    </rPh>
    <rPh sb="23" eb="25">
      <t>ジカン</t>
    </rPh>
    <rPh sb="27" eb="29">
      <t>ケイサイ</t>
    </rPh>
    <rPh sb="33" eb="34">
      <t>ガツ</t>
    </rPh>
    <rPh sb="36" eb="37">
      <t>ヒ</t>
    </rPh>
    <rPh sb="40" eb="42">
      <t>ジュコウ</t>
    </rPh>
    <phoneticPr fontId="14"/>
  </si>
  <si>
    <t>ユニット⑫で課題制作の時間を設けて、12月29日までに提出させる。</t>
    <rPh sb="6" eb="10">
      <t>カダイセイサク</t>
    </rPh>
    <rPh sb="11" eb="13">
      <t>ジカン</t>
    </rPh>
    <rPh sb="14" eb="15">
      <t>モウ</t>
    </rPh>
    <rPh sb="20" eb="21">
      <t>ガツ</t>
    </rPh>
    <rPh sb="23" eb="24">
      <t>ヒ</t>
    </rPh>
    <rPh sb="27" eb="29">
      <t>テイシュツ</t>
    </rPh>
    <phoneticPr fontId="14"/>
  </si>
  <si>
    <t>認定様式第７の３号</t>
    <phoneticPr fontId="14"/>
  </si>
  <si>
    <t>資格名称</t>
    <rPh sb="0" eb="2">
      <t>シカク</t>
    </rPh>
    <rPh sb="2" eb="4">
      <t>メイショウ</t>
    </rPh>
    <phoneticPr fontId="14"/>
  </si>
  <si>
    <t>担当する科目</t>
    <rPh sb="0" eb="2">
      <t>タントウ</t>
    </rPh>
    <rPh sb="4" eb="6">
      <t>カモク</t>
    </rPh>
    <phoneticPr fontId="14"/>
  </si>
  <si>
    <t>設　備</t>
    <phoneticPr fontId="14"/>
  </si>
  <si>
    <t>パソコン関係
（パソコンを使用する訓練カリキュラムを含む訓練の場合）</t>
    <rPh sb="4" eb="6">
      <t>カンケイ</t>
    </rPh>
    <rPh sb="13" eb="15">
      <t>シヨウ</t>
    </rPh>
    <rPh sb="17" eb="19">
      <t>クンレン</t>
    </rPh>
    <rPh sb="26" eb="27">
      <t>フク</t>
    </rPh>
    <rPh sb="28" eb="30">
      <t>クンレン</t>
    </rPh>
    <rPh sb="31" eb="33">
      <t>バアイ</t>
    </rPh>
    <phoneticPr fontId="14"/>
  </si>
  <si>
    <t>訓練実施施設の確保
（通所が発生しない場合のみ）</t>
    <phoneticPr fontId="14"/>
  </si>
  <si>
    <t>（うち通所訓練</t>
    <rPh sb="3" eb="5">
      <t>ツウショ</t>
    </rPh>
    <rPh sb="5" eb="7">
      <t>クンレン</t>
    </rPh>
    <phoneticPr fontId="14"/>
  </si>
  <si>
    <t>）</t>
    <phoneticPr fontId="14"/>
  </si>
  <si>
    <t>※うち数は通所訓練を含むｅラーニングコースに限り記載</t>
    <rPh sb="3" eb="4">
      <t>スウ</t>
    </rPh>
    <rPh sb="5" eb="7">
      <t>ツウショ</t>
    </rPh>
    <rPh sb="7" eb="9">
      <t>クンレン</t>
    </rPh>
    <rPh sb="10" eb="11">
      <t>フク</t>
    </rPh>
    <rPh sb="22" eb="23">
      <t>カギ</t>
    </rPh>
    <rPh sb="24" eb="26">
      <t>キサイ</t>
    </rPh>
    <phoneticPr fontId="14"/>
  </si>
  <si>
    <t>オンラインによっても指導する（当該日通所可能・混在型）</t>
    <rPh sb="10" eb="12">
      <t>シドウ</t>
    </rPh>
    <rPh sb="15" eb="17">
      <t>トウガイ</t>
    </rPh>
    <rPh sb="17" eb="18">
      <t>ビ</t>
    </rPh>
    <rPh sb="18" eb="20">
      <t>ツウショ</t>
    </rPh>
    <rPh sb="20" eb="22">
      <t>カノウ</t>
    </rPh>
    <rPh sb="23" eb="26">
      <t>コンザイガタ</t>
    </rPh>
    <phoneticPr fontId="14"/>
  </si>
  <si>
    <t>オンラインによっても指導する（当該日通所不可・単独型）</t>
    <rPh sb="10" eb="12">
      <t>シドウ</t>
    </rPh>
    <rPh sb="15" eb="17">
      <t>トウガイ</t>
    </rPh>
    <rPh sb="17" eb="18">
      <t>ビ</t>
    </rPh>
    <rPh sb="18" eb="20">
      <t>ツウショ</t>
    </rPh>
    <rPh sb="20" eb="22">
      <t>フカ</t>
    </rPh>
    <rPh sb="23" eb="26">
      <t>タンドクガタ</t>
    </rPh>
    <phoneticPr fontId="14"/>
  </si>
  <si>
    <t>オンライン計</t>
    <rPh sb="5" eb="6">
      <t>ケイ</t>
    </rPh>
    <phoneticPr fontId="14"/>
  </si>
  <si>
    <t>（うち通所訓練時間計</t>
    <rPh sb="3" eb="5">
      <t>ツウショ</t>
    </rPh>
    <rPh sb="5" eb="7">
      <t>クンレン</t>
    </rPh>
    <rPh sb="7" eb="9">
      <t>ジカン</t>
    </rPh>
    <rPh sb="9" eb="10">
      <t>ケイ</t>
    </rPh>
    <phoneticPr fontId="14"/>
  </si>
  <si>
    <t>）</t>
    <phoneticPr fontId="14"/>
  </si>
  <si>
    <t>デジタルリテラシーを含むカリキュラムチェックシート</t>
  </si>
  <si>
    <t>デジタルリテラシーを含むカリキュラムの例</t>
  </si>
  <si>
    <t>ﾁｪｯｸ欄（☑）</t>
  </si>
  <si>
    <t>□</t>
  </si>
  <si>
    <t xml:space="preserve">・その他【項目　　　　】
</t>
    <phoneticPr fontId="14"/>
  </si>
  <si>
    <t>※　【項目】の番号は別表のDXリテラシー標準のどの項目に該当するか示しています。
※　実際のデジタル機器の操作だけではなく、操作方法、活用方法の説明等もデジタルリテラシーに含みます。</t>
    <phoneticPr fontId="14"/>
  </si>
  <si>
    <t>・教材の内容は受講者の就職にあたって必要な技能及びこれに関する知識が適切に習得できるよう、定期的な見直し等を行ったものである。</t>
    <rPh sb="1" eb="3">
      <t>キョウザイ</t>
    </rPh>
    <rPh sb="4" eb="6">
      <t>ナイヨウ</t>
    </rPh>
    <rPh sb="7" eb="10">
      <t>ジュコウシャ</t>
    </rPh>
    <rPh sb="11" eb="13">
      <t>シュウショク</t>
    </rPh>
    <rPh sb="18" eb="20">
      <t>ヒツヨウ</t>
    </rPh>
    <rPh sb="21" eb="23">
      <t>ギノウ</t>
    </rPh>
    <rPh sb="23" eb="24">
      <t>オヨ</t>
    </rPh>
    <rPh sb="28" eb="29">
      <t>カン</t>
    </rPh>
    <rPh sb="31" eb="33">
      <t>チシキ</t>
    </rPh>
    <rPh sb="34" eb="36">
      <t>テキセツ</t>
    </rPh>
    <rPh sb="37" eb="39">
      <t>シュウトク</t>
    </rPh>
    <rPh sb="45" eb="48">
      <t>テイキテキ</t>
    </rPh>
    <rPh sb="49" eb="51">
      <t>ミナオ</t>
    </rPh>
    <rPh sb="52" eb="53">
      <t>トウ</t>
    </rPh>
    <rPh sb="54" eb="55">
      <t>オコナ</t>
    </rPh>
    <phoneticPr fontId="14"/>
  </si>
  <si>
    <t>・実習室面積（</t>
    <rPh sb="1" eb="4">
      <t>ジッシュウシツ</t>
    </rPh>
    <rPh sb="4" eb="6">
      <t>メンセキ</t>
    </rPh>
    <phoneticPr fontId="14"/>
  </si>
  <si>
    <t>名称（</t>
    <rPh sb="0" eb="2">
      <t>メイショウ</t>
    </rPh>
    <phoneticPr fontId="14"/>
  </si>
  <si>
    <t xml:space="preserve">       ）</t>
    <phoneticPr fontId="14"/>
  </si>
  <si>
    <t>台数（</t>
    <phoneticPr fontId="14"/>
  </si>
  <si>
    <t>）台</t>
    <phoneticPr fontId="14"/>
  </si>
  <si>
    <t>　　　（</t>
    <phoneticPr fontId="14"/>
  </si>
  <si>
    <t>学科</t>
    <phoneticPr fontId="14"/>
  </si>
  <si>
    <t>実技（パソコンを使用する科目を含む）</t>
    <rPh sb="0" eb="2">
      <t>ジツギ</t>
    </rPh>
    <phoneticPr fontId="14"/>
  </si>
  <si>
    <t>外部の映像教材を使用する場合</t>
    <rPh sb="0" eb="2">
      <t>ガイブ</t>
    </rPh>
    <phoneticPr fontId="14"/>
  </si>
  <si>
    <t>助手</t>
    <rPh sb="0" eb="2">
      <t>ジョシュ</t>
    </rPh>
    <phoneticPr fontId="14"/>
  </si>
  <si>
    <t>LMS実機確認表</t>
    <rPh sb="3" eb="5">
      <t>ジッキ</t>
    </rPh>
    <rPh sb="5" eb="7">
      <t>カクニン</t>
    </rPh>
    <rPh sb="7" eb="8">
      <t>ヒョウ</t>
    </rPh>
    <phoneticPr fontId="14"/>
  </si>
  <si>
    <t>訓練実施機関チェック欄</t>
    <rPh sb="0" eb="2">
      <t>クンレン</t>
    </rPh>
    <rPh sb="2" eb="4">
      <t>ジッシ</t>
    </rPh>
    <rPh sb="4" eb="6">
      <t>キカン</t>
    </rPh>
    <rPh sb="10" eb="11">
      <t>ラン</t>
    </rPh>
    <phoneticPr fontId="14"/>
  </si>
  <si>
    <t>機構チェック欄</t>
    <rPh sb="0" eb="2">
      <t>キコウ</t>
    </rPh>
    <rPh sb="6" eb="7">
      <t>ラン</t>
    </rPh>
    <phoneticPr fontId="14"/>
  </si>
  <si>
    <t>【以下、確認項目】</t>
    <rPh sb="1" eb="3">
      <t>イカ</t>
    </rPh>
    <rPh sb="4" eb="6">
      <t>カクニン</t>
    </rPh>
    <rPh sb="6" eb="8">
      <t>コウモク</t>
    </rPh>
    <phoneticPr fontId="14"/>
  </si>
  <si>
    <t>受講者がアクセスできる教材について、「①推奨訓練日程計画表の当該受講日が属するユニット及びそれ以前のユニット」及び「②次のユニットの受講にあたっては、当該受講日が属するユニットに係る習得度確認テストの受講終了後」の制限を設けることができる。
※開講日から、全てのユニットを視聴できる受講環境は認められないこと。</t>
    <rPh sb="55" eb="56">
      <t>オヨ</t>
    </rPh>
    <rPh sb="107" eb="109">
      <t>セイゲン</t>
    </rPh>
    <rPh sb="110" eb="111">
      <t>モウ</t>
    </rPh>
    <phoneticPr fontId="112"/>
  </si>
  <si>
    <t>教材等にパスワード等を設定し、なりすまし等の不正受講対策を講じている。</t>
    <rPh sb="0" eb="2">
      <t>キョウザイ</t>
    </rPh>
    <rPh sb="2" eb="3">
      <t>トウ</t>
    </rPh>
    <rPh sb="11" eb="13">
      <t>セッテイ</t>
    </rPh>
    <phoneticPr fontId="112"/>
  </si>
  <si>
    <t>④受講者がアクセスできるコンテンツを管理できること。
※受講者アカウントで確認すること。</t>
    <rPh sb="28" eb="31">
      <t>ジュコウシャ</t>
    </rPh>
    <rPh sb="37" eb="39">
      <t>カクニン</t>
    </rPh>
    <phoneticPr fontId="14"/>
  </si>
  <si>
    <t>⑤教材等にアクセスした者が受講者本人であることをパスワード等により確認できること。
※受講者アカウントで確認すること。</t>
    <rPh sb="3" eb="4">
      <t>トウ</t>
    </rPh>
    <rPh sb="29" eb="30">
      <t>トウ</t>
    </rPh>
    <phoneticPr fontId="14"/>
  </si>
  <si>
    <t>⑥教材の内容は受講者の就職にあたって必要な技能及びこれに関する知識が適切に習得できるよう、定期的な見直し等を行ったものであること。</t>
    <phoneticPr fontId="112"/>
  </si>
  <si>
    <t>キャリアコンサルタント登録証(写)又はキャリアコンサルティング技能検定合格証書又は合格通知書(写)又は職業訓練指導員免許証（写）</t>
    <rPh sb="15" eb="16">
      <t>ウツ</t>
    </rPh>
    <rPh sb="17" eb="18">
      <t>マタ</t>
    </rPh>
    <phoneticPr fontId="14"/>
  </si>
  <si>
    <t>①IT分野の訓練における基本奨励金の特例措置（IT特例）の適用に係る希望の有無（適用を希望する場合のみ「○」を記入）</t>
    <rPh sb="25" eb="27">
      <t>トクレイ</t>
    </rPh>
    <phoneticPr fontId="14"/>
  </si>
  <si>
    <t>②WEBデザインの訓練における基本奨励金の特例措置（WEB特例）の適用に係る希望の有無（適用を希望する場合のみ「○」を記入）</t>
    <rPh sb="29" eb="31">
      <t>トクレイ</t>
    </rPh>
    <phoneticPr fontId="14"/>
  </si>
  <si>
    <t>ＬＭＳの実機確認の際、訓練で使用するＬＭＳが認定基準を満たしていることが確認でき次第、下記（①～⑤）の☑を各都道府県支部が記入します。
実機確認ができる時間は各都道府県支部によって異なる場合があるため、実機確認の際は下記（①～⑤）の内容が速やかに確認できるよう準備してください（※１回の実機確認で下記（①～⑤）の内容が確認できない場合、再度、訓練実施施設が所在する各都道府県支部で実機確認をして頂く場合がございます。）。
なお、ＬＭＳの実機確認の際は、訓練実施機関の担当者が実演を交えながら説明を行ってください。
また、ＬＭＳ実機確認表については、訓練実施機関チェック欄を記載の上、認定申請書類と併せて提出をお願いいたします。</t>
    <rPh sb="4" eb="6">
      <t>ジッキ</t>
    </rPh>
    <rPh sb="6" eb="8">
      <t>カクニン</t>
    </rPh>
    <rPh sb="9" eb="10">
      <t>サイ</t>
    </rPh>
    <rPh sb="11" eb="13">
      <t>クンレン</t>
    </rPh>
    <rPh sb="14" eb="16">
      <t>シヨウ</t>
    </rPh>
    <rPh sb="22" eb="24">
      <t>ニンテイ</t>
    </rPh>
    <rPh sb="24" eb="26">
      <t>キジュン</t>
    </rPh>
    <rPh sb="27" eb="28">
      <t>ミ</t>
    </rPh>
    <rPh sb="36" eb="38">
      <t>カクニン</t>
    </rPh>
    <rPh sb="40" eb="42">
      <t>シダイ</t>
    </rPh>
    <rPh sb="53" eb="58">
      <t>カクトドウフケン</t>
    </rPh>
    <rPh sb="58" eb="60">
      <t>シブ</t>
    </rPh>
    <rPh sb="61" eb="63">
      <t>キニュウ</t>
    </rPh>
    <rPh sb="68" eb="70">
      <t>ジッキ</t>
    </rPh>
    <rPh sb="70" eb="72">
      <t>カクニン</t>
    </rPh>
    <rPh sb="76" eb="78">
      <t>ジカン</t>
    </rPh>
    <rPh sb="79" eb="84">
      <t>カクトドウフケン</t>
    </rPh>
    <rPh sb="84" eb="86">
      <t>シブ</t>
    </rPh>
    <rPh sb="90" eb="91">
      <t>コト</t>
    </rPh>
    <rPh sb="93" eb="95">
      <t>バアイ</t>
    </rPh>
    <rPh sb="101" eb="105">
      <t>ジッキカクニン</t>
    </rPh>
    <rPh sb="106" eb="107">
      <t>サイ</t>
    </rPh>
    <rPh sb="116" eb="118">
      <t>ナイヨウ</t>
    </rPh>
    <rPh sb="119" eb="120">
      <t>スミ</t>
    </rPh>
    <rPh sb="123" eb="125">
      <t>カクニン</t>
    </rPh>
    <rPh sb="130" eb="132">
      <t>ジュンビ</t>
    </rPh>
    <rPh sb="141" eb="142">
      <t>カイ</t>
    </rPh>
    <rPh sb="143" eb="145">
      <t>ジッキ</t>
    </rPh>
    <rPh sb="145" eb="147">
      <t>カクニン</t>
    </rPh>
    <rPh sb="159" eb="161">
      <t>カクニン</t>
    </rPh>
    <rPh sb="165" eb="167">
      <t>バアイ</t>
    </rPh>
    <rPh sb="168" eb="170">
      <t>サイド</t>
    </rPh>
    <rPh sb="190" eb="194">
      <t>ジッキカクニン</t>
    </rPh>
    <rPh sb="197" eb="198">
      <t>イタダ</t>
    </rPh>
    <rPh sb="199" eb="201">
      <t>バアイ</t>
    </rPh>
    <rPh sb="218" eb="220">
      <t>ジッキ</t>
    </rPh>
    <rPh sb="220" eb="222">
      <t>カクニン</t>
    </rPh>
    <rPh sb="223" eb="224">
      <t>サイ</t>
    </rPh>
    <rPh sb="226" eb="228">
      <t>クンレン</t>
    </rPh>
    <rPh sb="228" eb="230">
      <t>ジッシ</t>
    </rPh>
    <rPh sb="230" eb="232">
      <t>キカン</t>
    </rPh>
    <rPh sb="233" eb="236">
      <t>タントウシャ</t>
    </rPh>
    <rPh sb="237" eb="239">
      <t>ジツエン</t>
    </rPh>
    <rPh sb="240" eb="241">
      <t>マジ</t>
    </rPh>
    <rPh sb="245" eb="247">
      <t>セツメイ</t>
    </rPh>
    <rPh sb="248" eb="249">
      <t>オコナ</t>
    </rPh>
    <rPh sb="263" eb="265">
      <t>ジッキ</t>
    </rPh>
    <rPh sb="286" eb="288">
      <t>キサイ</t>
    </rPh>
    <rPh sb="289" eb="290">
      <t>ウエ</t>
    </rPh>
    <phoneticPr fontId="112"/>
  </si>
  <si>
    <t>デジタルリテラシーを含む科目名</t>
    <rPh sb="10" eb="11">
      <t>フク</t>
    </rPh>
    <rPh sb="12" eb="14">
      <t>カモク</t>
    </rPh>
    <rPh sb="14" eb="15">
      <t>メイ</t>
    </rPh>
    <phoneticPr fontId="14"/>
  </si>
  <si>
    <t>・就職先業界の社会課題とデータやデジタルによる解決【項目１】</t>
    <phoneticPr fontId="14"/>
  </si>
  <si>
    <t>介護・美容・飲食・病院・流通等のデジタル活用による効率化の事例の紹介等</t>
    <phoneticPr fontId="14"/>
  </si>
  <si>
    <t>・就職先業界の顧客・ユーザーの行動変化と変化への対応【項目２】</t>
    <phoneticPr fontId="14"/>
  </si>
  <si>
    <t>効果的なSNS広報の事例、データ・デジタル技術を活用した顧客・ユーザー行動の分析の紹介等</t>
    <phoneticPr fontId="14"/>
  </si>
  <si>
    <t>・就職先業界の顧客・ユーザーを取り巻くデジタルサービス【項目２】</t>
    <phoneticPr fontId="14"/>
  </si>
  <si>
    <t>eコマース、デリバリーサービス等の事例の紹介等</t>
    <phoneticPr fontId="14"/>
  </si>
  <si>
    <t>・就職先業界のデジタル技術の活用による競争環境変化の具体的事例【項目３】</t>
    <phoneticPr fontId="14"/>
  </si>
  <si>
    <t>小売・流通業界・観光業界等の事例の紹介等</t>
    <phoneticPr fontId="14"/>
  </si>
  <si>
    <t>・就職先で想定されるインターネットサービスの活用【項目11】</t>
    <phoneticPr fontId="14"/>
  </si>
  <si>
    <t>ZOOM、Teams等の代表的なWEB会議用ソフト、グループウェアの利用方法・紹介等</t>
    <phoneticPr fontId="14"/>
  </si>
  <si>
    <t>・就職先で想定されるデータ・デジタル技術の活用事例【項目12】</t>
    <phoneticPr fontId="14"/>
  </si>
  <si>
    <t>POSシステム、キャッシュレス決済、モバイルPOSレジ、電子カルテ、介護ソフト、施工管理や勤怠管理のICT化導入、生成ＡＩの活用事例の紹介等</t>
    <phoneticPr fontId="14"/>
  </si>
  <si>
    <t>・就職先で想定される日常業務に関するパソコン等のツールの利用方法【項目13】</t>
    <phoneticPr fontId="14"/>
  </si>
  <si>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14"/>
  </si>
  <si>
    <t>・就職先で想定されるツール利用方法【項目13】</t>
    <phoneticPr fontId="14"/>
  </si>
  <si>
    <t>・就職先で想定される情報セキュリティ関係【項目14】</t>
    <phoneticPr fontId="14"/>
  </si>
  <si>
    <t>デジタルデータに係る情報セキュリティの重要性、情報セキュリティ事故の原因、個人がとるべきセキュリティ対策等</t>
    <phoneticPr fontId="14"/>
  </si>
  <si>
    <t>・就職先で想定されるインターネット、SNS等を利用する際の注意点【項目15】</t>
    <phoneticPr fontId="14"/>
  </si>
  <si>
    <t>投稿内容、ネットエチケット等の注意点</t>
    <phoneticPr fontId="14"/>
  </si>
  <si>
    <t>・就職先業界のデジタルデータを扱う際の法令遵守【項目16】</t>
    <phoneticPr fontId="14"/>
  </si>
  <si>
    <t>顧客等のデジタルデータを扱う際の個人情報保護法、画像等のデジタルデータを扱う際の著作権などのルール等</t>
    <phoneticPr fontId="14"/>
  </si>
  <si>
    <t>託児サービスコース</t>
    <rPh sb="0" eb="2">
      <t>タクジ</t>
    </rPh>
    <phoneticPr fontId="14"/>
  </si>
  <si>
    <t>　　訓練期間は２か月以上６か月以下、訓練時間１か月当たり８０時間以上</t>
    <phoneticPr fontId="14"/>
  </si>
  <si>
    <t>※通信（同時双方向）で利用するソフトウェアは、通信（同時双方向）でソフトウェアを利用する期間（〇月〇日から△月△日まで）を記入してください。</t>
    <rPh sb="1" eb="3">
      <t>ツウシン</t>
    </rPh>
    <rPh sb="4" eb="6">
      <t>ドウジ</t>
    </rPh>
    <rPh sb="6" eb="9">
      <t>ソウホウコウ</t>
    </rPh>
    <rPh sb="11" eb="13">
      <t>リヨウ</t>
    </rPh>
    <rPh sb="23" eb="25">
      <t>ツウシン</t>
    </rPh>
    <rPh sb="26" eb="28">
      <t>ドウジ</t>
    </rPh>
    <rPh sb="28" eb="31">
      <t>ソウホウコウ</t>
    </rPh>
    <rPh sb="40" eb="42">
      <t>リヨウ</t>
    </rPh>
    <rPh sb="44" eb="46">
      <t>キカン</t>
    </rPh>
    <rPh sb="48" eb="49">
      <t>ガツ</t>
    </rPh>
    <rPh sb="50" eb="51">
      <t>ニチ</t>
    </rPh>
    <rPh sb="54" eb="55">
      <t>ガツ</t>
    </rPh>
    <rPh sb="56" eb="57">
      <t>ニチ</t>
    </rPh>
    <rPh sb="61" eb="63">
      <t>キニュウ</t>
    </rPh>
    <phoneticPr fontId="14"/>
  </si>
  <si>
    <t>Microsoft365Personal</t>
    <phoneticPr fontId="14"/>
  </si>
  <si>
    <t>３　託児サービス付き訓練</t>
    <rPh sb="2" eb="4">
      <t>タクジ</t>
    </rPh>
    <rPh sb="8" eb="9">
      <t>ツ</t>
    </rPh>
    <rPh sb="10" eb="12">
      <t>クンレン</t>
    </rPh>
    <phoneticPr fontId="14"/>
  </si>
  <si>
    <t>託児サービス付き訓練として申請している。</t>
    <rPh sb="0" eb="2">
      <t>タクジ</t>
    </rPh>
    <rPh sb="6" eb="7">
      <t>ツ</t>
    </rPh>
    <rPh sb="8" eb="10">
      <t>クンレン</t>
    </rPh>
    <rPh sb="13" eb="15">
      <t>シンセイ</t>
    </rPh>
    <phoneticPr fontId="14"/>
  </si>
  <si>
    <r>
      <t>実技に使用する主要な設備</t>
    </r>
    <r>
      <rPr>
        <sz val="11"/>
        <color theme="1"/>
        <rFont val="ＭＳ Ｐゴシック"/>
        <family val="3"/>
        <charset val="128"/>
      </rPr>
      <t>・備品・機器　★　
（パソコン関係以外）</t>
    </r>
    <rPh sb="0" eb="2">
      <t>ジツギ</t>
    </rPh>
    <rPh sb="3" eb="5">
      <t>シヨウ</t>
    </rPh>
    <rPh sb="7" eb="9">
      <t>シュヨウ</t>
    </rPh>
    <rPh sb="10" eb="12">
      <t>セツビ</t>
    </rPh>
    <rPh sb="16" eb="18">
      <t>キキ</t>
    </rPh>
    <phoneticPr fontId="14"/>
  </si>
  <si>
    <t>ソフトウェア
（パソコンを使用する訓練カリキュラムを含む訓練の場合かつ訓練実施機関が準備するパソコンの場合）</t>
    <rPh sb="35" eb="37">
      <t>クンレン</t>
    </rPh>
    <rPh sb="51" eb="53">
      <t>バアイ</t>
    </rPh>
    <phoneticPr fontId="14"/>
  </si>
  <si>
    <r>
      <t xml:space="preserve">８０時間算定対象訓練
時間の総合計（h）
</t>
    </r>
    <r>
      <rPr>
        <sz val="11"/>
        <color theme="1"/>
        <rFont val="ＭＳ Ｐゴシック"/>
        <family val="3"/>
        <charset val="128"/>
      </rPr>
      <t>＝（①）+（②-1）</t>
    </r>
    <rPh sb="8" eb="10">
      <t>クンレン</t>
    </rPh>
    <rPh sb="11" eb="13">
      <t>ジカン</t>
    </rPh>
    <rPh sb="14" eb="15">
      <t>ソウ</t>
    </rPh>
    <rPh sb="15" eb="17">
      <t>ゴウケイ</t>
    </rPh>
    <phoneticPr fontId="14"/>
  </si>
  <si>
    <t>　１　担当する科目の訓練内容に関する資格</t>
    <rPh sb="3" eb="5">
      <t>タントウ</t>
    </rPh>
    <rPh sb="7" eb="9">
      <t>カモク</t>
    </rPh>
    <rPh sb="10" eb="12">
      <t>クンレン</t>
    </rPh>
    <rPh sb="12" eb="14">
      <t>ナイヨウ</t>
    </rPh>
    <rPh sb="15" eb="16">
      <t>カン</t>
    </rPh>
    <rPh sb="18" eb="20">
      <t>シカク</t>
    </rPh>
    <phoneticPr fontId="14"/>
  </si>
  <si>
    <r>
      <t>上記</t>
    </r>
    <r>
      <rPr>
        <u/>
        <sz val="12"/>
        <color theme="1"/>
        <rFont val="ＭＳ ゴシック"/>
        <family val="3"/>
        <charset val="128"/>
      </rPr>
      <t>就職支援責任者</t>
    </r>
    <r>
      <rPr>
        <sz val="12"/>
        <color theme="1"/>
        <rFont val="ＭＳ ゴシック"/>
        <family val="3"/>
        <charset val="128"/>
      </rPr>
      <t>は、申請者と直接の雇用関係（代表者及び役員も可）にあること。※原則として就職支援責任者の変更はできません。</t>
    </r>
    <phoneticPr fontId="14"/>
  </si>
  <si>
    <t>ｅラーニングの教材やユニットが下記（①～⑥）の要件を満たしているかを確認し、要件を満たす場合には☑を記入してください。
なお、ｅラーニング教材等確認表については認定申請書類と併せて提出をお願いいたします。
※⑤については、教科書の問題を解く等の作業時間が訓練時間に組み込まれていない場合はチェック不要です。
※重要な事項のみをチェック項目として記載しているため、詳細については申請の留意事項（eラーニングコース）をご確認ください。</t>
    <rPh sb="7" eb="9">
      <t>キョウザイ</t>
    </rPh>
    <rPh sb="15" eb="17">
      <t>カキ</t>
    </rPh>
    <rPh sb="23" eb="25">
      <t>ヨウケン</t>
    </rPh>
    <rPh sb="26" eb="27">
      <t>ミ</t>
    </rPh>
    <rPh sb="34" eb="36">
      <t>カクニン</t>
    </rPh>
    <rPh sb="38" eb="40">
      <t>ヨウケン</t>
    </rPh>
    <rPh sb="41" eb="42">
      <t>ミ</t>
    </rPh>
    <rPh sb="44" eb="46">
      <t>バアイ</t>
    </rPh>
    <rPh sb="50" eb="52">
      <t>キニュウ</t>
    </rPh>
    <rPh sb="69" eb="71">
      <t>キョウザイ</t>
    </rPh>
    <rPh sb="71" eb="72">
      <t>トウ</t>
    </rPh>
    <rPh sb="72" eb="74">
      <t>カクニン</t>
    </rPh>
    <rPh sb="74" eb="75">
      <t>ヒョウ</t>
    </rPh>
    <rPh sb="80" eb="82">
      <t>ニンテイ</t>
    </rPh>
    <rPh sb="82" eb="84">
      <t>シンセイ</t>
    </rPh>
    <rPh sb="84" eb="86">
      <t>ショルイ</t>
    </rPh>
    <rPh sb="87" eb="88">
      <t>アワ</t>
    </rPh>
    <rPh sb="90" eb="92">
      <t>テイシュツ</t>
    </rPh>
    <rPh sb="94" eb="95">
      <t>ネガ</t>
    </rPh>
    <rPh sb="111" eb="114">
      <t>キョウカショ</t>
    </rPh>
    <rPh sb="115" eb="117">
      <t>モンダイ</t>
    </rPh>
    <rPh sb="118" eb="119">
      <t>ト</t>
    </rPh>
    <rPh sb="120" eb="121">
      <t>ナド</t>
    </rPh>
    <rPh sb="122" eb="124">
      <t>サギョウ</t>
    </rPh>
    <rPh sb="124" eb="126">
      <t>ジカン</t>
    </rPh>
    <rPh sb="127" eb="129">
      <t>クンレン</t>
    </rPh>
    <rPh sb="129" eb="131">
      <t>ジカン</t>
    </rPh>
    <rPh sb="132" eb="133">
      <t>ク</t>
    </rPh>
    <rPh sb="134" eb="135">
      <t>コ</t>
    </rPh>
    <rPh sb="141" eb="143">
      <t>バアイ</t>
    </rPh>
    <rPh sb="148" eb="150">
      <t>フヨウ</t>
    </rPh>
    <rPh sb="155" eb="157">
      <t>ジュウヨウ</t>
    </rPh>
    <rPh sb="158" eb="160">
      <t>ジコウ</t>
    </rPh>
    <rPh sb="167" eb="169">
      <t>コウモク</t>
    </rPh>
    <rPh sb="172" eb="174">
      <t>キサイ</t>
    </rPh>
    <rPh sb="181" eb="183">
      <t>ショウサイ</t>
    </rPh>
    <rPh sb="188" eb="190">
      <t>シンセイ</t>
    </rPh>
    <rPh sb="191" eb="193">
      <t>リュウイ</t>
    </rPh>
    <rPh sb="193" eb="195">
      <t>ジコウ</t>
    </rPh>
    <rPh sb="208" eb="210">
      <t>カクニン</t>
    </rPh>
    <phoneticPr fontId="112"/>
  </si>
  <si>
    <t>③ユニットは、教科書をただ読み上げるだけの教材で構成されたものではないこと。また、教科書等の問題を解くのみの内容ではなく、問題の説明及び解説を含むものとなっていること。</t>
    <phoneticPr fontId="112"/>
  </si>
  <si>
    <t>④学科及び実技科目、職業人講話、成績考査をeラーニングにより実施する場合は、訓練時間分の映像教材があること。</t>
    <rPh sb="1" eb="3">
      <t>ガッカ</t>
    </rPh>
    <rPh sb="3" eb="4">
      <t>オヨ</t>
    </rPh>
    <rPh sb="5" eb="9">
      <t>ジツギカモク</t>
    </rPh>
    <rPh sb="10" eb="13">
      <t>ショクギョウニン</t>
    </rPh>
    <rPh sb="13" eb="15">
      <t>コウワ</t>
    </rPh>
    <rPh sb="16" eb="20">
      <t>セイセキコウサ</t>
    </rPh>
    <rPh sb="30" eb="32">
      <t>ジッシ</t>
    </rPh>
    <rPh sb="34" eb="36">
      <t>バアイ</t>
    </rPh>
    <rPh sb="38" eb="40">
      <t>クンレン</t>
    </rPh>
    <rPh sb="40" eb="42">
      <t>ジカン</t>
    </rPh>
    <rPh sb="42" eb="43">
      <t>ブン</t>
    </rPh>
    <rPh sb="44" eb="48">
      <t>エイゾウキョウザイ</t>
    </rPh>
    <phoneticPr fontId="112"/>
  </si>
  <si>
    <t>⑤成績考査の課題制作や教科書の問題を解く等の時間（作業時間）については、当該作業時間分の映像教材があること。
（※作業時間を訓練時間に組み込まない場合にはチェック不要）</t>
    <rPh sb="1" eb="5">
      <t>セイセキコウサ</t>
    </rPh>
    <rPh sb="6" eb="10">
      <t>カダイセイサク</t>
    </rPh>
    <rPh sb="36" eb="38">
      <t>トウガイ</t>
    </rPh>
    <rPh sb="38" eb="40">
      <t>サギョウ</t>
    </rPh>
    <rPh sb="40" eb="42">
      <t>ジカン</t>
    </rPh>
    <phoneticPr fontId="112"/>
  </si>
  <si>
    <t>②点検項目に　★印のついている項目は、通所が発生する場合のみ記載して下さい。</t>
    <rPh sb="1" eb="3">
      <t>テンケン</t>
    </rPh>
    <rPh sb="3" eb="5">
      <t>コウモク</t>
    </rPh>
    <rPh sb="8" eb="9">
      <t>ジルシ</t>
    </rPh>
    <rPh sb="15" eb="17">
      <t>コウモク</t>
    </rPh>
    <rPh sb="19" eb="21">
      <t>ツウショ</t>
    </rPh>
    <rPh sb="22" eb="24">
      <t>ハッセイ</t>
    </rPh>
    <rPh sb="26" eb="28">
      <t>バアイ</t>
    </rPh>
    <rPh sb="30" eb="32">
      <t>キサイ</t>
    </rPh>
    <rPh sb="34" eb="35">
      <t>クダ</t>
    </rPh>
    <phoneticPr fontId="14"/>
  </si>
  <si>
    <t>　 　⑤　講師（助手を除く。）ごとの添付書類（職務経歴書、資格・免許証等の写し）も併せて提出してください。</t>
    <rPh sb="5" eb="7">
      <t>コウシ</t>
    </rPh>
    <rPh sb="8" eb="10">
      <t>ジョシュ</t>
    </rPh>
    <rPh sb="11" eb="12">
      <t>ノゾ</t>
    </rPh>
    <rPh sb="18" eb="20">
      <t>テンプ</t>
    </rPh>
    <rPh sb="20" eb="22">
      <t>ショルイ</t>
    </rPh>
    <rPh sb="23" eb="25">
      <t>ショクム</t>
    </rPh>
    <rPh sb="25" eb="28">
      <t>ケイレキショ</t>
    </rPh>
    <rPh sb="29" eb="31">
      <t>シカク</t>
    </rPh>
    <rPh sb="32" eb="35">
      <t>メンキョショウ</t>
    </rPh>
    <rPh sb="35" eb="36">
      <t>トウ</t>
    </rPh>
    <rPh sb="37" eb="38">
      <t>ウツ</t>
    </rPh>
    <rPh sb="41" eb="42">
      <t>アワ</t>
    </rPh>
    <rPh sb="44" eb="46">
      <t>テイシュツ</t>
    </rPh>
    <phoneticPr fontId="14"/>
  </si>
  <si>
    <t>※上記については、教科書以外で受講者の費用負担が発生する全ての内容（職場見学・職場体験・企業実習における交通費等を含む）を記入してください。</t>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14"/>
  </si>
  <si>
    <r>
      <t>教育事業実績（</t>
    </r>
    <r>
      <rPr>
        <sz val="12"/>
        <color theme="1"/>
        <rFont val="ＭＳ Ｐゴシック"/>
        <family val="3"/>
        <charset val="128"/>
      </rPr>
      <t>事業実績）</t>
    </r>
    <rPh sb="7" eb="9">
      <t>ジギョウ</t>
    </rPh>
    <rPh sb="9" eb="11">
      <t>ジッセキ</t>
    </rPh>
    <phoneticPr fontId="14"/>
  </si>
  <si>
    <t>訓練実施施設の確保　★</t>
    <rPh sb="0" eb="2">
      <t>クンレン</t>
    </rPh>
    <rPh sb="2" eb="4">
      <t>ジッシ</t>
    </rPh>
    <rPh sb="4" eb="6">
      <t>シセツ</t>
    </rPh>
    <rPh sb="7" eb="9">
      <t>カクホ</t>
    </rPh>
    <phoneticPr fontId="14"/>
  </si>
  <si>
    <t>教室面積等　★</t>
    <rPh sb="0" eb="2">
      <t>キョウシツ</t>
    </rPh>
    <rPh sb="2" eb="4">
      <t>メンセキ</t>
    </rPh>
    <rPh sb="4" eb="5">
      <t>トウ</t>
    </rPh>
    <phoneticPr fontId="14"/>
  </si>
  <si>
    <r>
      <t>机、いす、</t>
    </r>
    <r>
      <rPr>
        <sz val="12"/>
        <color theme="1"/>
        <rFont val="ＭＳ Ｐゴシック"/>
        <family val="3"/>
        <charset val="128"/>
      </rPr>
      <t>ホワイトボード等　★</t>
    </r>
    <rPh sb="0" eb="1">
      <t>ツクエ</t>
    </rPh>
    <rPh sb="12" eb="13">
      <t>トウ</t>
    </rPh>
    <phoneticPr fontId="14"/>
  </si>
  <si>
    <t>パソコン台数　★</t>
    <phoneticPr fontId="14"/>
  </si>
  <si>
    <t>インターネットの接続★</t>
    <phoneticPr fontId="14"/>
  </si>
  <si>
    <t>プリンタ台数　★</t>
    <rPh sb="4" eb="6">
      <t>ダイスウ</t>
    </rPh>
    <phoneticPr fontId="14"/>
  </si>
  <si>
    <t>受講者が講師のパソコン画面を常時確認できるための方策　★</t>
    <rPh sb="0" eb="3">
      <t>ジュコウシャ</t>
    </rPh>
    <rPh sb="24" eb="26">
      <t>ホウサク</t>
    </rPh>
    <phoneticPr fontId="14"/>
  </si>
  <si>
    <t>パソコン等の配線　★</t>
    <rPh sb="4" eb="5">
      <t>トウ</t>
    </rPh>
    <rPh sb="6" eb="8">
      <t>ハイセン</t>
    </rPh>
    <phoneticPr fontId="14"/>
  </si>
  <si>
    <t>その他の設備・機器　★</t>
    <rPh sb="2" eb="3">
      <t>タ</t>
    </rPh>
    <rPh sb="4" eb="6">
      <t>セツビ</t>
    </rPh>
    <rPh sb="7" eb="9">
      <t>キキ</t>
    </rPh>
    <phoneticPr fontId="14"/>
  </si>
  <si>
    <t>　その他当該訓練に必要な設備　★</t>
    <rPh sb="3" eb="4">
      <t>タ</t>
    </rPh>
    <rPh sb="4" eb="6">
      <t>トウガイ</t>
    </rPh>
    <rPh sb="6" eb="8">
      <t>クンレン</t>
    </rPh>
    <rPh sb="9" eb="11">
      <t>ヒツヨウ</t>
    </rPh>
    <rPh sb="12" eb="14">
      <t>セツビ</t>
    </rPh>
    <phoneticPr fontId="14"/>
  </si>
  <si>
    <t>安全衛生法上の措置　★</t>
    <rPh sb="0" eb="2">
      <t>アンゼン</t>
    </rPh>
    <rPh sb="2" eb="5">
      <t>エイセイホウ</t>
    </rPh>
    <rPh sb="5" eb="6">
      <t>ジョウ</t>
    </rPh>
    <rPh sb="7" eb="9">
      <t>ソチ</t>
    </rPh>
    <phoneticPr fontId="14"/>
  </si>
  <si>
    <t>・必要な措置を講じている</t>
    <phoneticPr fontId="14"/>
  </si>
  <si>
    <t>・必要な措置を講じていない</t>
    <rPh sb="1" eb="3">
      <t>ヒツヨウ</t>
    </rPh>
    <rPh sb="4" eb="6">
      <t>ソチ</t>
    </rPh>
    <rPh sb="7" eb="8">
      <t>コウ</t>
    </rPh>
    <phoneticPr fontId="14"/>
  </si>
  <si>
    <t>照明（室内の場合）　★</t>
    <rPh sb="0" eb="2">
      <t>ショウメイ</t>
    </rPh>
    <rPh sb="3" eb="5">
      <t>シツナイ</t>
    </rPh>
    <rPh sb="6" eb="8">
      <t>バアイ</t>
    </rPh>
    <phoneticPr fontId="14"/>
  </si>
  <si>
    <t>空調（冷暖房）・換気(窓)　★</t>
    <rPh sb="0" eb="2">
      <t>クウチョウ</t>
    </rPh>
    <rPh sb="3" eb="6">
      <t>レイダンボウ</t>
    </rPh>
    <rPh sb="8" eb="10">
      <t>カンキ</t>
    </rPh>
    <rPh sb="11" eb="12">
      <t>マド</t>
    </rPh>
    <phoneticPr fontId="14"/>
  </si>
  <si>
    <t>トイレ(男女別）　★</t>
    <rPh sb="4" eb="6">
      <t>ダンジョ</t>
    </rPh>
    <rPh sb="6" eb="7">
      <t>ベツ</t>
    </rPh>
    <phoneticPr fontId="14"/>
  </si>
  <si>
    <t>洗面所　★</t>
    <rPh sb="0" eb="2">
      <t>センメン</t>
    </rPh>
    <rPh sb="2" eb="3">
      <t>ジョ</t>
    </rPh>
    <phoneticPr fontId="14"/>
  </si>
  <si>
    <t>事務室　★</t>
    <rPh sb="0" eb="3">
      <t>ジムシツ</t>
    </rPh>
    <phoneticPr fontId="14"/>
  </si>
  <si>
    <t xml:space="preserve"> 喫煙場所　★</t>
    <rPh sb="1" eb="3">
      <t>キツエン</t>
    </rPh>
    <rPh sb="3" eb="5">
      <t>バショ</t>
    </rPh>
    <phoneticPr fontId="14"/>
  </si>
  <si>
    <t>講師の数　★</t>
    <rPh sb="0" eb="2">
      <t>コウシ</t>
    </rPh>
    <rPh sb="3" eb="4">
      <t>カズ</t>
    </rPh>
    <phoneticPr fontId="14"/>
  </si>
  <si>
    <t>・インターネット環境について、通信速度が訓練実施にあたり十分なものである（目安として上り・下りともに10Mbps以上）</t>
    <rPh sb="20" eb="22">
      <t>クンレン</t>
    </rPh>
    <rPh sb="22" eb="24">
      <t>ジッシ</t>
    </rPh>
    <rPh sb="28" eb="30">
      <t>ジュウブン</t>
    </rPh>
    <rPh sb="37" eb="39">
      <t>メヤス</t>
    </rPh>
    <rPh sb="42" eb="43">
      <t>アガ</t>
    </rPh>
    <phoneticPr fontId="14"/>
  </si>
  <si>
    <t>・使用しない</t>
    <rPh sb="1" eb="3">
      <t>シヨウ</t>
    </rPh>
    <phoneticPr fontId="14"/>
  </si>
  <si>
    <t>&lt;確認用&gt;
ユニット
規定時間（分）</t>
    <rPh sb="1" eb="3">
      <t>カクニン</t>
    </rPh>
    <rPh sb="3" eb="4">
      <t>ヨウ</t>
    </rPh>
    <rPh sb="11" eb="15">
      <t>キテイジカン</t>
    </rPh>
    <rPh sb="16" eb="17">
      <t>フン</t>
    </rPh>
    <phoneticPr fontId="14"/>
  </si>
  <si>
    <t>…</t>
    <phoneticPr fontId="14"/>
  </si>
  <si>
    <t>必須</t>
    <rPh sb="0" eb="2">
      <t>ヒッス</t>
    </rPh>
    <phoneticPr fontId="14"/>
  </si>
  <si>
    <t>名　称</t>
    <rPh sb="0" eb="1">
      <t>メイ</t>
    </rPh>
    <rPh sb="2" eb="3">
      <t>ショウ</t>
    </rPh>
    <phoneticPr fontId="79"/>
  </si>
  <si>
    <t>（イ）自社開発の場合
・使用するＬＭＳの内容が確認できるもの（パンフレットや仕様書等）
・ＬＭＳ実機確認表
（ロ）外部調達を行う場合
・契約書（写）
・使用するＬＭＳの内容が確認できるもの（パンフレットや仕様書等）
・ＬＭＳ実機確認表</t>
    <rPh sb="112" eb="114">
      <t>ジッキ</t>
    </rPh>
    <phoneticPr fontId="14"/>
  </si>
  <si>
    <t>（実施予定日12月12日～23日）
キャリアコンサルティング③</t>
    <rPh sb="1" eb="3">
      <t>ジッシ</t>
    </rPh>
    <rPh sb="3" eb="5">
      <t>ヨテイ</t>
    </rPh>
    <rPh sb="5" eb="6">
      <t>ビ</t>
    </rPh>
    <rPh sb="8" eb="9">
      <t>ガツ</t>
    </rPh>
    <rPh sb="11" eb="12">
      <t>ヒ</t>
    </rPh>
    <rPh sb="15" eb="16">
      <t>ヒ</t>
    </rPh>
    <phoneticPr fontId="14"/>
  </si>
  <si>
    <t>第１６の２号</t>
    <rPh sb="5" eb="6">
      <t>ゴウ</t>
    </rPh>
    <phoneticPr fontId="14"/>
  </si>
  <si>
    <t>（上記のほか、下記のいずれかに該当する場合はチェックしてください）
 1　貴機関が本分野の認定職業訓練を他の都道府県内で実施したことがあるが、本申請により認定職業訓練（本申請により、総訓練時間に対する通所割合が20％以下のｅラーニングコースを申請しようとする場合を除く）を行おうとする都道府県内において初めて実施する場合
2　貴機関が本申請により認定職業訓練を行おうとする都道府県内（本申請により、総訓練時間に対する通所割合が20％以下のｅラーニングコースを申請しようとする場合にあっては、全国）において、すでに本分野について求職者支援訓練等を実施しているが、雇用保険適用就職率の適用日が申請受付開始日の1年前の日が属する月の初日から申請受付開始日までの期間に該当しない場合</t>
    <phoneticPr fontId="14"/>
  </si>
  <si>
    <t>　（４）やむを得ず訓練を途中で中止した場合であっても、受講者保護等の観点から、訓練中止後に必
　　　　要な対応（職業訓練受講給付金支給申請書（様式B-6）の受講証明等）が可能な体制を確保し
　　　　ていること。</t>
    <phoneticPr fontId="14"/>
  </si>
  <si>
    <t>・使用する
※訓練内容に関連しない動画（広告含む）を流さない。
※外部動画サイト（不特定多数の者が自由に見ることができる無料の動画サイト等）を使用していない。
※視聴覚教材（映像教材）の配信中であっても、受講者からの質疑等に対応するため、講師と受講者間で質疑応答が行える環境を整えている。　★</t>
    <rPh sb="1" eb="3">
      <t>シヨウ</t>
    </rPh>
    <phoneticPr fontId="14"/>
  </si>
  <si>
    <r>
      <t>ユニット
規定時間（時間）
（6号の</t>
    </r>
    <r>
      <rPr>
        <u/>
        <sz val="11"/>
        <color theme="1"/>
        <rFont val="ＭＳ Ｐゴシック"/>
        <family val="3"/>
        <charset val="128"/>
        <scheme val="minor"/>
      </rPr>
      <t>ユニット規定時間を転記</t>
    </r>
    <r>
      <rPr>
        <sz val="11"/>
        <color theme="1"/>
        <rFont val="ＭＳ Ｐゴシック"/>
        <family val="3"/>
        <charset val="128"/>
        <scheme val="minor"/>
      </rPr>
      <t>）</t>
    </r>
    <rPh sb="5" eb="7">
      <t>キテイ</t>
    </rPh>
    <rPh sb="7" eb="9">
      <t>ジカン</t>
    </rPh>
    <rPh sb="10" eb="12">
      <t>ジカン</t>
    </rPh>
    <rPh sb="16" eb="17">
      <t>ゴウ</t>
    </rPh>
    <rPh sb="22" eb="26">
      <t>キテイジカン</t>
    </rPh>
    <rPh sb="27" eb="29">
      <t>テンキ</t>
    </rPh>
    <phoneticPr fontId="13"/>
  </si>
  <si>
    <r>
      <t>ユニット
規定時間（</t>
    </r>
    <r>
      <rPr>
        <u/>
        <sz val="11"/>
        <color theme="1"/>
        <rFont val="ＭＳ Ｐゴシック"/>
        <family val="3"/>
        <charset val="128"/>
        <scheme val="minor"/>
      </rPr>
      <t>時間</t>
    </r>
    <r>
      <rPr>
        <sz val="11"/>
        <color theme="1"/>
        <rFont val="ＭＳ Ｐゴシック"/>
        <family val="3"/>
        <charset val="128"/>
        <scheme val="minor"/>
      </rPr>
      <t>）
（6号の</t>
    </r>
    <r>
      <rPr>
        <u/>
        <sz val="11"/>
        <color theme="1"/>
        <rFont val="ＭＳ Ｐゴシック"/>
        <family val="3"/>
        <charset val="128"/>
        <scheme val="minor"/>
      </rPr>
      <t>ユニット規定時間を転記</t>
    </r>
    <r>
      <rPr>
        <sz val="11"/>
        <color theme="1"/>
        <rFont val="ＭＳ Ｐゴシック"/>
        <family val="3"/>
        <charset val="128"/>
        <scheme val="minor"/>
      </rPr>
      <t>）</t>
    </r>
    <rPh sb="5" eb="7">
      <t>キテイ</t>
    </rPh>
    <rPh sb="7" eb="9">
      <t>ジカン</t>
    </rPh>
    <rPh sb="10" eb="12">
      <t>ジカン</t>
    </rPh>
    <rPh sb="16" eb="17">
      <t>ゴウ</t>
    </rPh>
    <rPh sb="22" eb="26">
      <t>キテイジカン</t>
    </rPh>
    <rPh sb="27" eb="29">
      <t>テンキ</t>
    </rPh>
    <phoneticPr fontId="13"/>
  </si>
  <si>
    <t>訓練実施機関
確認欄（※）</t>
    <rPh sb="0" eb="6">
      <t>クンレンジッシキカン</t>
    </rPh>
    <rPh sb="7" eb="9">
      <t>カクニン</t>
    </rPh>
    <rPh sb="9" eb="10">
      <t>ラン</t>
    </rPh>
    <phoneticPr fontId="14"/>
  </si>
  <si>
    <t>機構確認欄（※）</t>
    <rPh sb="0" eb="2">
      <t>キコウ</t>
    </rPh>
    <rPh sb="2" eb="4">
      <t>カクニン</t>
    </rPh>
    <rPh sb="4" eb="5">
      <t>ラン</t>
    </rPh>
    <phoneticPr fontId="14"/>
  </si>
  <si>
    <t>△</t>
  </si>
  <si>
    <t>△</t>
    <phoneticPr fontId="14"/>
  </si>
  <si>
    <t>○</t>
    <phoneticPr fontId="14"/>
  </si>
  <si>
    <t>基本情報技術者試験</t>
    <rPh sb="0" eb="2">
      <t>キホン</t>
    </rPh>
    <rPh sb="2" eb="4">
      <t>ジョウホウ</t>
    </rPh>
    <rPh sb="4" eb="7">
      <t>ギジュツシャ</t>
    </rPh>
    <rPh sb="6" eb="7">
      <t>シャ</t>
    </rPh>
    <rPh sb="7" eb="9">
      <t>シケン</t>
    </rPh>
    <phoneticPr fontId="14"/>
  </si>
  <si>
    <t>情報処理推進機構</t>
    <rPh sb="0" eb="2">
      <t>ジョウホウ</t>
    </rPh>
    <rPh sb="2" eb="4">
      <t>ショリ</t>
    </rPh>
    <rPh sb="4" eb="6">
      <t>スイシン</t>
    </rPh>
    <rPh sb="6" eb="8">
      <t>キコウ</t>
    </rPh>
    <phoneticPr fontId="14"/>
  </si>
  <si>
    <t>安全衛生</t>
    <rPh sb="0" eb="4">
      <t>アンゼンエイセイ</t>
    </rPh>
    <phoneticPr fontId="14"/>
  </si>
  <si>
    <t>安全衛生と～</t>
    <rPh sb="0" eb="4">
      <t>アンゼンエイセイ</t>
    </rPh>
    <phoneticPr fontId="14"/>
  </si>
  <si>
    <t>1時間</t>
    <rPh sb="1" eb="3">
      <t>ジカン</t>
    </rPh>
    <phoneticPr fontId="14"/>
  </si>
  <si>
    <t>ビジネスアプリケーション・Webページ基礎科</t>
    <rPh sb="19" eb="21">
      <t>キソ</t>
    </rPh>
    <rPh sb="21" eb="22">
      <t>カ</t>
    </rPh>
    <phoneticPr fontId="14"/>
  </si>
  <si>
    <t>Java基礎知識</t>
    <rPh sb="4" eb="6">
      <t>キソ</t>
    </rPh>
    <rPh sb="6" eb="8">
      <t>チシキ</t>
    </rPh>
    <phoneticPr fontId="14"/>
  </si>
  <si>
    <t>Java応用知識</t>
    <rPh sb="4" eb="6">
      <t>オウヨウ</t>
    </rPh>
    <rPh sb="6" eb="8">
      <t>チシキ</t>
    </rPh>
    <phoneticPr fontId="14"/>
  </si>
  <si>
    <t>25時間</t>
    <rPh sb="2" eb="4">
      <t>ジカン</t>
    </rPh>
    <phoneticPr fontId="14"/>
  </si>
  <si>
    <t>訓練内容に関連した求人動向</t>
    <rPh sb="0" eb="2">
      <t>クンレン</t>
    </rPh>
    <rPh sb="2" eb="4">
      <t>ナイヨウ</t>
    </rPh>
    <rPh sb="5" eb="7">
      <t>カンレン</t>
    </rPh>
    <rPh sb="9" eb="11">
      <t>キュウジン</t>
    </rPh>
    <rPh sb="11" eb="13">
      <t>ドウコウ</t>
    </rPh>
    <phoneticPr fontId="14"/>
  </si>
  <si>
    <t>Java言語知識、～</t>
    <rPh sb="4" eb="6">
      <t>ゲンゴ</t>
    </rPh>
    <rPh sb="6" eb="8">
      <t>チシキ</t>
    </rPh>
    <phoneticPr fontId="14"/>
  </si>
  <si>
    <t>27時間</t>
    <rPh sb="2" eb="4">
      <t>ジカン</t>
    </rPh>
    <phoneticPr fontId="14"/>
  </si>
  <si>
    <t>※6　「オンライン計」については、80時間算定対象訓練のうちオンラインで実施する訓練時間数を計上して下さい。</t>
    <phoneticPr fontId="14"/>
  </si>
  <si>
    <t>通信費　実費、パソコンをレンタルする場合は10,000円必要</t>
    <rPh sb="0" eb="3">
      <t>ツウシンヒ</t>
    </rPh>
    <rPh sb="4" eb="6">
      <t>ジッピ</t>
    </rPh>
    <phoneticPr fontId="14"/>
  </si>
  <si>
    <t>表計算応用④・職業人講話（１ｈ）</t>
    <rPh sb="0" eb="3">
      <t>ヒョウケイサン</t>
    </rPh>
    <rPh sb="3" eb="5">
      <t>オウヨウ</t>
    </rPh>
    <rPh sb="7" eb="12">
      <t>ショクギョウジンコウワ</t>
    </rPh>
    <phoneticPr fontId="14"/>
  </si>
  <si>
    <t>訓練カリキュラム
【添付書類】
・職場見学等実施計画書　※認定職業訓練実施基本奨励金の特例措置の適用を受けようとする場合に限る
・企業実習実施計画書　※実習奨励金の特例措置の適用を受けようとする場合に限る
・ＤＸ推進スキル標準対応チェックシート　
※ ＩＴ分野又はデザイン分野（ＷＥＢデザインの訓練コース）の認定申請を行う場合に限る
・デジタルリテラシーを含むカリキュラムチェックシート</t>
    <rPh sb="0" eb="2">
      <t>クンレン</t>
    </rPh>
    <rPh sb="76" eb="78">
      <t>ジッシュウ</t>
    </rPh>
    <phoneticPr fontId="14"/>
  </si>
  <si>
    <t>※6　「オンライン計」については、80時間算定対象訓練のうちオンラインで実施する訓練時間数を計上して下さい。</t>
    <rPh sb="9" eb="10">
      <t>ケイ</t>
    </rPh>
    <rPh sb="19" eb="21">
      <t>ジカン</t>
    </rPh>
    <rPh sb="21" eb="23">
      <t>サンテイ</t>
    </rPh>
    <rPh sb="23" eb="27">
      <t>タイショウクンレン</t>
    </rPh>
    <rPh sb="36" eb="38">
      <t>ジッシ</t>
    </rPh>
    <rPh sb="40" eb="42">
      <t>クンレン</t>
    </rPh>
    <rPh sb="42" eb="44">
      <t>ジカン</t>
    </rPh>
    <rPh sb="44" eb="45">
      <t>スウ</t>
    </rPh>
    <rPh sb="46" eb="48">
      <t>ケイジョウ</t>
    </rPh>
    <rPh sb="50" eb="51">
      <t>クダ</t>
    </rPh>
    <phoneticPr fontId="14"/>
  </si>
  <si>
    <t>就職支援</t>
    <rPh sb="0" eb="2">
      <t>シュウショク</t>
    </rPh>
    <rPh sb="2" eb="4">
      <t>シエン</t>
    </rPh>
    <phoneticPr fontId="14"/>
  </si>
  <si>
    <t>ユニット３（○月○日）から使用。月額プラン（1490円×2か月）</t>
    <phoneticPr fontId="14"/>
  </si>
  <si>
    <t>　１５　職業訓練サービスガイドライン研修受講者（講師又は事務担当者の場合）を直接雇用していることが分かる書類</t>
    <rPh sb="4" eb="6">
      <t>ショクギョウ</t>
    </rPh>
    <rPh sb="6" eb="8">
      <t>クンレン</t>
    </rPh>
    <rPh sb="18" eb="20">
      <t>ケンシュウ</t>
    </rPh>
    <rPh sb="20" eb="23">
      <t>ジュコウシャ</t>
    </rPh>
    <rPh sb="24" eb="26">
      <t>コウシ</t>
    </rPh>
    <rPh sb="26" eb="27">
      <t>マタ</t>
    </rPh>
    <rPh sb="28" eb="30">
      <t>ジム</t>
    </rPh>
    <rPh sb="30" eb="33">
      <t>タントウシャ</t>
    </rPh>
    <rPh sb="34" eb="36">
      <t>バアイ</t>
    </rPh>
    <rPh sb="38" eb="40">
      <t>チョクセツ</t>
    </rPh>
    <rPh sb="40" eb="42">
      <t>コヨウ</t>
    </rPh>
    <rPh sb="49" eb="50">
      <t>ワ</t>
    </rPh>
    <rPh sb="52" eb="54">
      <t>ショルイ</t>
    </rPh>
    <phoneticPr fontId="14"/>
  </si>
  <si>
    <t>　１４　職業訓練サービスガイドライン研修修了証書等</t>
    <rPh sb="18" eb="20">
      <t>ケンシュウ</t>
    </rPh>
    <rPh sb="20" eb="22">
      <t>シュウリョウ</t>
    </rPh>
    <rPh sb="22" eb="24">
      <t>ショウショ</t>
    </rPh>
    <rPh sb="24" eb="25">
      <t>トウ</t>
    </rPh>
    <phoneticPr fontId="14"/>
  </si>
  <si>
    <t>　１３　　ISO29993及びISO21001の審査登録証</t>
    <rPh sb="24" eb="26">
      <t>シンサ</t>
    </rPh>
    <rPh sb="26" eb="29">
      <t>トウロクショウ</t>
    </rPh>
    <phoneticPr fontId="14"/>
  </si>
  <si>
    <t>　１２　オリエンテーション時に告知する事項の内容</t>
    <rPh sb="13" eb="14">
      <t>ジ</t>
    </rPh>
    <rPh sb="15" eb="17">
      <t>コクチ</t>
    </rPh>
    <rPh sb="19" eb="21">
      <t>ジコウ</t>
    </rPh>
    <rPh sb="22" eb="24">
      <t>ナイヨウ</t>
    </rPh>
    <phoneticPr fontId="14"/>
  </si>
  <si>
    <r>
      <rPr>
        <sz val="10.5"/>
        <rFont val="ＭＳ ゴシック"/>
        <family val="3"/>
        <charset val="128"/>
      </rPr>
      <t>雇用保険被保険者資格取得等確認通知書(事業主通知用)(写)</t>
    </r>
    <r>
      <rPr>
        <sz val="11"/>
        <rFont val="ＭＳ ゴシック"/>
        <family val="3"/>
        <charset val="128"/>
      </rPr>
      <t xml:space="preserve">
（雇用保険の被保険者ではない場合は、｢労働条件通知書｣等の直接雇用していることが分かる書類）</t>
    </r>
    <phoneticPr fontId="14"/>
  </si>
  <si>
    <t>　１１　就職支援責任者を直接雇用していることが分かる書類</t>
    <rPh sb="4" eb="6">
      <t>シュウショク</t>
    </rPh>
    <rPh sb="6" eb="8">
      <t>シエン</t>
    </rPh>
    <rPh sb="8" eb="11">
      <t>セキニンシャ</t>
    </rPh>
    <rPh sb="12" eb="14">
      <t>チョクセツ</t>
    </rPh>
    <rPh sb="14" eb="16">
      <t>コヨウ</t>
    </rPh>
    <rPh sb="23" eb="24">
      <t>ワ</t>
    </rPh>
    <rPh sb="26" eb="28">
      <t>ショルイ</t>
    </rPh>
    <phoneticPr fontId="14"/>
  </si>
  <si>
    <t>　１０　キャリアコンサルティング担当者の要件が確認できる書類</t>
    <phoneticPr fontId="14"/>
  </si>
  <si>
    <t>　９　講師の類型に該当することを証明する書類</t>
    <rPh sb="3" eb="5">
      <t>コウシ</t>
    </rPh>
    <rPh sb="6" eb="8">
      <t>ルイケイ</t>
    </rPh>
    <rPh sb="9" eb="11">
      <t>ガイトウ</t>
    </rPh>
    <rPh sb="16" eb="18">
      <t>ショウメイ</t>
    </rPh>
    <rPh sb="20" eb="22">
      <t>ショルイ</t>
    </rPh>
    <phoneticPr fontId="14"/>
  </si>
  <si>
    <r>
      <rPr>
        <sz val="10.5"/>
        <rFont val="ＭＳ ゴシック"/>
        <family val="3"/>
        <charset val="128"/>
      </rPr>
      <t>苦情を処理する者の雇用保険被保険者資格取得等確認通知書(事業主通知用)(写)</t>
    </r>
    <r>
      <rPr>
        <sz val="11"/>
        <rFont val="ＭＳ ゴシック"/>
        <family val="3"/>
        <charset val="128"/>
      </rPr>
      <t xml:space="preserve">
（雇用保険の被保険者ではない場合は、｢労働条件通知書｣等の直接雇用していることが分かる書類）</t>
    </r>
    <rPh sb="0" eb="2">
      <t>クジョウ</t>
    </rPh>
    <rPh sb="3" eb="5">
      <t>ショリ</t>
    </rPh>
    <rPh sb="7" eb="8">
      <t>シャ</t>
    </rPh>
    <phoneticPr fontId="14"/>
  </si>
  <si>
    <r>
      <rPr>
        <sz val="10.5"/>
        <rFont val="ＭＳ ゴシック"/>
        <family val="3"/>
        <charset val="128"/>
      </rPr>
      <t>責任者の雇用保険被保険者資格取得等確認通知書(事業主通知用)(写)</t>
    </r>
    <r>
      <rPr>
        <sz val="11"/>
        <rFont val="ＭＳ ゴシック"/>
        <family val="3"/>
        <charset val="128"/>
      </rPr>
      <t xml:space="preserve">
（雇用保険の被保険者ではない場合は、｢労働条件通知書｣等の直接雇用していることが分かる書類）</t>
    </r>
    <rPh sb="0" eb="3">
      <t>セキニンシャ</t>
    </rPh>
    <phoneticPr fontId="14"/>
  </si>
  <si>
    <t>　８　責任者及び苦情を処理する者を直接雇用していることが分かる書類</t>
    <rPh sb="3" eb="6">
      <t>セキニンシャ</t>
    </rPh>
    <rPh sb="6" eb="7">
      <t>オヨ</t>
    </rPh>
    <rPh sb="8" eb="10">
      <t>クジョウ</t>
    </rPh>
    <rPh sb="11" eb="13">
      <t>ショリ</t>
    </rPh>
    <rPh sb="15" eb="16">
      <t>モノ</t>
    </rPh>
    <rPh sb="17" eb="19">
      <t>チョクセツ</t>
    </rPh>
    <rPh sb="19" eb="21">
      <t>コヨウ</t>
    </rPh>
    <rPh sb="28" eb="29">
      <t>ワ</t>
    </rPh>
    <rPh sb="31" eb="33">
      <t>ショルイ</t>
    </rPh>
    <phoneticPr fontId="14"/>
  </si>
  <si>
    <t>　７  訓練実施機関属性の分かる資料（他の添付書類で判別できない場合に限る）</t>
    <rPh sb="4" eb="6">
      <t>クンレン</t>
    </rPh>
    <rPh sb="6" eb="8">
      <t>ジッシ</t>
    </rPh>
    <rPh sb="8" eb="10">
      <t>キカン</t>
    </rPh>
    <rPh sb="10" eb="12">
      <t>ゾクセイ</t>
    </rPh>
    <rPh sb="13" eb="14">
      <t>ワ</t>
    </rPh>
    <rPh sb="16" eb="18">
      <t>シリョウ</t>
    </rPh>
    <rPh sb="19" eb="20">
      <t>タ</t>
    </rPh>
    <rPh sb="21" eb="23">
      <t>テンプ</t>
    </rPh>
    <rPh sb="23" eb="25">
      <t>ショルイ</t>
    </rPh>
    <rPh sb="26" eb="28">
      <t>ハンベツ</t>
    </rPh>
    <rPh sb="32" eb="34">
      <t>バアイ</t>
    </rPh>
    <rPh sb="35" eb="36">
      <t>カギ</t>
    </rPh>
    <phoneticPr fontId="14"/>
  </si>
  <si>
    <t>　６　雇用保険適用事業所設置届又は事業主事業所各種変更届の事業主控</t>
    <rPh sb="3" eb="5">
      <t>コヨウ</t>
    </rPh>
    <rPh sb="5" eb="7">
      <t>ホケン</t>
    </rPh>
    <rPh sb="7" eb="9">
      <t>テキヨウ</t>
    </rPh>
    <rPh sb="9" eb="12">
      <t>ジギョウショ</t>
    </rPh>
    <rPh sb="12" eb="14">
      <t>セッチ</t>
    </rPh>
    <rPh sb="14" eb="15">
      <t>トドケ</t>
    </rPh>
    <rPh sb="15" eb="16">
      <t>マタ</t>
    </rPh>
    <rPh sb="17" eb="20">
      <t>ジギョウヌシ</t>
    </rPh>
    <rPh sb="20" eb="23">
      <t>ジギョウショ</t>
    </rPh>
    <rPh sb="23" eb="25">
      <t>カクシュ</t>
    </rPh>
    <rPh sb="25" eb="28">
      <t>ヘンコウトドケ</t>
    </rPh>
    <rPh sb="29" eb="32">
      <t>ジギョウヌシ</t>
    </rPh>
    <rPh sb="32" eb="33">
      <t>ヒカエ</t>
    </rPh>
    <phoneticPr fontId="14"/>
  </si>
  <si>
    <t>　５　代表者氏名・役員一覧</t>
    <rPh sb="3" eb="6">
      <t>ダイヒョウシャ</t>
    </rPh>
    <rPh sb="6" eb="8">
      <t>シメイ</t>
    </rPh>
    <rPh sb="9" eb="11">
      <t>ヤクイン</t>
    </rPh>
    <rPh sb="11" eb="13">
      <t>イチラン</t>
    </rPh>
    <phoneticPr fontId="14"/>
  </si>
  <si>
    <t>　１６　ＬＭＳ</t>
    <phoneticPr fontId="14"/>
  </si>
  <si>
    <t>スマートフォン、タブレット等のハードウェア、JavaやPython等の代表的なプログラミング言語の特徴・利用方法等</t>
    <rPh sb="33" eb="34">
      <t>ナド</t>
    </rPh>
    <rPh sb="35" eb="38">
      <t>ダイヒョウテキ</t>
    </rPh>
    <rPh sb="46" eb="48">
      <t>ゲンゴ</t>
    </rPh>
    <rPh sb="49" eb="51">
      <t>トクチョウ</t>
    </rPh>
    <rPh sb="52" eb="54">
      <t>リヨウ</t>
    </rPh>
    <rPh sb="54" eb="56">
      <t>ホウホウ</t>
    </rPh>
    <phoneticPr fontId="14"/>
  </si>
  <si>
    <t>・就職先で想定されるハードウェア、ソフトウェアの活用【項目10】</t>
    <phoneticPr fontId="14"/>
  </si>
  <si>
    <t>　【表】DXリテラシー標準の項目の一覧</t>
    <rPh sb="2" eb="3">
      <t>ヒョウ</t>
    </rPh>
    <rPh sb="11" eb="13">
      <t>ヒョウジュン</t>
    </rPh>
    <rPh sb="17" eb="19">
      <t>イチラン</t>
    </rPh>
    <phoneticPr fontId="112"/>
  </si>
  <si>
    <t>項目</t>
    <rPh sb="0" eb="2">
      <t>コウモク</t>
    </rPh>
    <phoneticPr fontId="112"/>
  </si>
  <si>
    <t>項目番号</t>
    <rPh sb="0" eb="2">
      <t>コウモク</t>
    </rPh>
    <rPh sb="2" eb="4">
      <t>バンゴウ</t>
    </rPh>
    <phoneticPr fontId="112"/>
  </si>
  <si>
    <t>行動例/学習項目例（概要）</t>
    <rPh sb="0" eb="2">
      <t>コウドウ</t>
    </rPh>
    <rPh sb="2" eb="3">
      <t>レイ</t>
    </rPh>
    <rPh sb="4" eb="6">
      <t>ガクシュウ</t>
    </rPh>
    <rPh sb="6" eb="8">
      <t>コウモク</t>
    </rPh>
    <rPh sb="8" eb="9">
      <t>レイ</t>
    </rPh>
    <rPh sb="10" eb="12">
      <t>ガイヨウ</t>
    </rPh>
    <phoneticPr fontId="112"/>
  </si>
  <si>
    <t>行動例/学習項目例（詳細）</t>
    <rPh sb="0" eb="2">
      <t>コウドウ</t>
    </rPh>
    <rPh sb="2" eb="3">
      <t>レイ</t>
    </rPh>
    <rPh sb="4" eb="6">
      <t>ガクシュウ</t>
    </rPh>
    <rPh sb="6" eb="8">
      <t>コウモク</t>
    </rPh>
    <rPh sb="8" eb="9">
      <t>レイ</t>
    </rPh>
    <rPh sb="10" eb="12">
      <t>ショウサイ</t>
    </rPh>
    <phoneticPr fontId="112"/>
  </si>
  <si>
    <t>Why</t>
    <phoneticPr fontId="112"/>
  </si>
  <si>
    <t>ー</t>
    <phoneticPr fontId="112"/>
  </si>
  <si>
    <t>社会の変化</t>
    <phoneticPr fontId="112"/>
  </si>
  <si>
    <t>メガトレンド・社会課題とデジタルによる解決</t>
    <phoneticPr fontId="112"/>
  </si>
  <si>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112"/>
  </si>
  <si>
    <t>日本と海外におけるDXの取組みの差</t>
    <phoneticPr fontId="112"/>
  </si>
  <si>
    <t>日本と海外におけるDXの取組みの差。</t>
    <phoneticPr fontId="112"/>
  </si>
  <si>
    <t>社会・産業の変化に関するキーワード</t>
    <phoneticPr fontId="112"/>
  </si>
  <si>
    <t>第4次産業革命。Society5.0で実現される社会。データ駆動型社会。</t>
    <phoneticPr fontId="112"/>
  </si>
  <si>
    <t>顧客価値の変化</t>
    <phoneticPr fontId="112"/>
  </si>
  <si>
    <t>顧客・ユーザーの行動変化と変化への対応</t>
    <phoneticPr fontId="112"/>
  </si>
  <si>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112"/>
  </si>
  <si>
    <t>顧客・ユーザーを取り巻くデジタルサービス</t>
    <phoneticPr fontId="112"/>
  </si>
  <si>
    <t>eコマース。動画・音楽配信。タクシー配車アプリ。デリバリーサービス。電子書籍。インターネットバンキング。</t>
    <phoneticPr fontId="112"/>
  </si>
  <si>
    <t>競争環境の変化</t>
    <phoneticPr fontId="112"/>
  </si>
  <si>
    <t>デジタル技術の活用による競争環境変化の具体的事例</t>
    <phoneticPr fontId="112"/>
  </si>
  <si>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112"/>
  </si>
  <si>
    <t>What</t>
    <phoneticPr fontId="112"/>
  </si>
  <si>
    <t>データ</t>
    <phoneticPr fontId="112"/>
  </si>
  <si>
    <t>社会におけるデータ</t>
    <phoneticPr fontId="112"/>
  </si>
  <si>
    <t>データの種類</t>
    <phoneticPr fontId="112"/>
  </si>
  <si>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112"/>
  </si>
  <si>
    <t>社会におけるデータ活用</t>
    <phoneticPr fontId="112"/>
  </si>
  <si>
    <t>ビッグデータとアノテーション。オープンデータ。</t>
    <phoneticPr fontId="112"/>
  </si>
  <si>
    <t>データを読む・説明する</t>
    <phoneticPr fontId="112"/>
  </si>
  <si>
    <t>データの分析手法（基礎的な確率・統計の知識）</t>
    <phoneticPr fontId="112"/>
  </si>
  <si>
    <t>質的変数・量的変数。データの分布（ヒストグラム）と代表値（平均値・中央値・最頻値）。データのばらつき（分散・標準偏差・偏差値）。相関関係と因果関係。データの種類（名義尺度、順序尺度、間隔尺度、比率尺度）。</t>
    <phoneticPr fontId="112"/>
  </si>
  <si>
    <t>データを読む</t>
    <rPh sb="4" eb="5">
      <t>ヨ</t>
    </rPh>
    <phoneticPr fontId="112"/>
  </si>
  <si>
    <t>データや事象の重複に気づく。条件をそろえた比較。誇張表現を見抜く。集計ミス・記載ミスの特定。</t>
    <phoneticPr fontId="112"/>
  </si>
  <si>
    <t>データを説明する</t>
    <phoneticPr fontId="112"/>
  </si>
  <si>
    <t>データの可視化（棒グラフ・折線グラフ・散布図・ヒートマップなどの作成）。分析結果の言語化。</t>
    <phoneticPr fontId="112"/>
  </si>
  <si>
    <t>データを扱う</t>
    <phoneticPr fontId="112"/>
  </si>
  <si>
    <t>データの入力</t>
    <phoneticPr fontId="112"/>
  </si>
  <si>
    <t>機械判読可能なデータの作成・表記方法（参考：総務省　機械判読可能なデータの表記方法の統一ルール）。</t>
    <phoneticPr fontId="112"/>
  </si>
  <si>
    <t>データの抽出・加工</t>
    <phoneticPr fontId="112"/>
  </si>
  <si>
    <t>データの抽出、データクレンジング（外れ値、異常値）、フィルタリング・ソート、結合、マッピング、サンプリング、集計・変換・演算。</t>
    <phoneticPr fontId="112"/>
  </si>
  <si>
    <t>データの出力</t>
    <phoneticPr fontId="112"/>
  </si>
  <si>
    <t>データのダウンロードと保存、ファイル形式。</t>
    <phoneticPr fontId="112"/>
  </si>
  <si>
    <t>データベース</t>
    <phoneticPr fontId="112"/>
  </si>
  <si>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112"/>
  </si>
  <si>
    <t>データによって判断する</t>
    <phoneticPr fontId="112"/>
  </si>
  <si>
    <t>データドリブンな判断プロセス</t>
    <phoneticPr fontId="112"/>
  </si>
  <si>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112"/>
  </si>
  <si>
    <t>分析アプローチ設計</t>
    <phoneticPr fontId="112"/>
  </si>
  <si>
    <t>必要なデータの確保。分析対象の構造把握。業務分析手法。データ・分析手法・可視化の方法の設計。</t>
    <phoneticPr fontId="112"/>
  </si>
  <si>
    <t>モニタリングの手法</t>
    <phoneticPr fontId="112"/>
  </si>
  <si>
    <t>モニタリングの手法。</t>
    <phoneticPr fontId="112"/>
  </si>
  <si>
    <t>デジタル技術</t>
    <phoneticPr fontId="112"/>
  </si>
  <si>
    <t>AI</t>
    <phoneticPr fontId="112"/>
  </si>
  <si>
    <t>AIの歴史</t>
    <phoneticPr fontId="112"/>
  </si>
  <si>
    <t>AIの定義。AIブームの変遷。過去のAIブームにおいて中心となった研究・技術（探索・推論　等）。</t>
    <phoneticPr fontId="112"/>
  </si>
  <si>
    <t>AIを作るために必要な手法・技術</t>
    <phoneticPr fontId="112"/>
  </si>
  <si>
    <t>機械学習の具体的手法：教師あり学習、教師なし学習、強化学習 等。深層学習の概要：ニューラルネットワーク、事前学習、ファインチューニング 等。AIプロジェクトの進め方 等</t>
    <phoneticPr fontId="112"/>
  </si>
  <si>
    <t>人間中心のAI社会原則</t>
    <phoneticPr fontId="112"/>
  </si>
  <si>
    <t>人間中心のAI社会原則、ELSI（Ethical, Legal and Social Issues）等</t>
    <phoneticPr fontId="112"/>
  </si>
  <si>
    <t>AIの得意分野・限界</t>
    <phoneticPr fontId="112"/>
  </si>
  <si>
    <t>強いAIと弱いAI 等。</t>
    <phoneticPr fontId="112"/>
  </si>
  <si>
    <t>AIに関する最新の技術動向</t>
    <phoneticPr fontId="112"/>
  </si>
  <si>
    <t>生成AI　等。</t>
    <phoneticPr fontId="112"/>
  </si>
  <si>
    <t>クラウド</t>
    <phoneticPr fontId="112"/>
  </si>
  <si>
    <t>クラウドの仕組み</t>
    <phoneticPr fontId="112"/>
  </si>
  <si>
    <t>オンプレミスとクラウドの違い。パブリッククラウドとプライベートクラウド。クラウドサービスにおけるセキュリティ対策。</t>
    <phoneticPr fontId="112"/>
  </si>
  <si>
    <t>クラウドサービスの提供形態</t>
    <phoneticPr fontId="112"/>
  </si>
  <si>
    <t>SaaS（Software as a Service）。IaaS（Infrastructure as a Service）。PaaS（Platform as a Service）。</t>
    <phoneticPr fontId="112"/>
  </si>
  <si>
    <t>クラウドに関する最新の技術動向</t>
    <phoneticPr fontId="112"/>
  </si>
  <si>
    <t>クラウドに関する最新の技術動向。</t>
    <phoneticPr fontId="112"/>
  </si>
  <si>
    <t>ハードウェア・ソフトウェア</t>
    <phoneticPr fontId="112"/>
  </si>
  <si>
    <t>ハードウェア</t>
    <phoneticPr fontId="112"/>
  </si>
  <si>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112"/>
  </si>
  <si>
    <t>ソフトウェア</t>
    <phoneticPr fontId="112"/>
  </si>
  <si>
    <t>ソフトウェアの構成要素：OS、ミドルウェア、アプリケーション。オープンソースソフトウェア。プログラミング的思考：アルゴリズムの基本的な考え方、プログラミング言語の特徴。</t>
    <phoneticPr fontId="112"/>
  </si>
  <si>
    <t>企業における開発・運用</t>
    <phoneticPr fontId="112"/>
  </si>
  <si>
    <t>プロジェクトマネジメントの概要。サービスマネジメントの概要。</t>
    <phoneticPr fontId="112"/>
  </si>
  <si>
    <t>ハードウェア・ソフトウェアに関する最新の技術動向</t>
    <phoneticPr fontId="112"/>
  </si>
  <si>
    <t>ハードウェア・ソフトウェアに関する最新の技術動向。</t>
    <phoneticPr fontId="112"/>
  </si>
  <si>
    <t>ネットワーク</t>
    <phoneticPr fontId="112"/>
  </si>
  <si>
    <t>ネットワーク・インターネットの仕組み</t>
    <phoneticPr fontId="112"/>
  </si>
  <si>
    <t>ネットワーク方式（LAN・WAN）。接続装置（ハブ・ルーター）。通信プロトコル。IPアドレス。ドメイン。無線通信（Wi-Fi 等）。</t>
    <phoneticPr fontId="112"/>
  </si>
  <si>
    <t>インターネットサービス</t>
    <phoneticPr fontId="112"/>
  </si>
  <si>
    <t>電子メール。5G（モバイル）。リモート会議等のコミュニケーションサービス。ネット決済等の金融サービス。</t>
    <phoneticPr fontId="112"/>
  </si>
  <si>
    <t>ネットワークに関する最新の技術動向</t>
    <phoneticPr fontId="112"/>
  </si>
  <si>
    <t>ネットワークに関する最新の技術動向。</t>
    <phoneticPr fontId="112"/>
  </si>
  <si>
    <t>How</t>
    <phoneticPr fontId="112"/>
  </si>
  <si>
    <t>活用事例・利用方法</t>
    <phoneticPr fontId="112"/>
  </si>
  <si>
    <t>データ・デジタル技術の活用事例</t>
    <phoneticPr fontId="112"/>
  </si>
  <si>
    <t>事業活動におけるデータ・デジタル技術の活用事例</t>
    <phoneticPr fontId="112"/>
  </si>
  <si>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112"/>
  </si>
  <si>
    <t>生成AIの活用事例</t>
    <phoneticPr fontId="112"/>
  </si>
  <si>
    <t>業務全般における文章作成・要約、情報収集、課題抽出、アイデア出しへの大規模言語モデルの利用等。顧客体験の改善、ビジネス変革等。</t>
    <phoneticPr fontId="112"/>
  </si>
  <si>
    <t>ツール利用</t>
    <phoneticPr fontId="112"/>
  </si>
  <si>
    <t>日常業務に関するツールの利用方法</t>
    <phoneticPr fontId="112"/>
  </si>
  <si>
    <t>コミュニケーションツール：メール、チャット、プロジェクト管理。オフィスツール：文字のサイズ・フォント変更、基本的な関数、表の作成、便利なショートカット。検索エンジン：検索のコツ。</t>
    <phoneticPr fontId="112"/>
  </si>
  <si>
    <t>生成AIの利用方法</t>
    <phoneticPr fontId="112"/>
  </si>
  <si>
    <t>画像生成ツール、文章生成ツール、音声生成ツール等の概要。指示（プロンプト）の手法。</t>
    <phoneticPr fontId="112"/>
  </si>
  <si>
    <t>自動化・効率化に関するデジタルツールの利用方法</t>
    <phoneticPr fontId="112"/>
  </si>
  <si>
    <t>ノーコード・ローコードツールの基礎知識。RPA、AutoMLなどの自動化・内製化ツールの概要。</t>
    <phoneticPr fontId="112"/>
  </si>
  <si>
    <t>留意点</t>
    <phoneticPr fontId="112"/>
  </si>
  <si>
    <t>セキュリティ</t>
    <phoneticPr fontId="112"/>
  </si>
  <si>
    <t>セキュリティの3要素</t>
    <phoneticPr fontId="112"/>
  </si>
  <si>
    <t>機密性。完全性。可用性。</t>
    <phoneticPr fontId="112"/>
  </si>
  <si>
    <t>セキュリティ技術</t>
    <phoneticPr fontId="112"/>
  </si>
  <si>
    <t>暗号。ワンタイムパスワード。ブロックチェーン。生体認証。</t>
    <phoneticPr fontId="112"/>
  </si>
  <si>
    <t>情報セキュリティマネジメントシステム（ISMS）</t>
    <phoneticPr fontId="112"/>
  </si>
  <si>
    <t>情報セキュリティマネジメントシステム（ISMS）。</t>
    <phoneticPr fontId="112"/>
  </si>
  <si>
    <t>個人がとるべきセキュリティ対策</t>
    <phoneticPr fontId="112"/>
  </si>
  <si>
    <t>IDやパスワードの管理。アクセス権の設定。覗き見防止。添付ファイル付きメールへの警戒。社外メールアドレスへの警戒。</t>
    <phoneticPr fontId="112"/>
  </si>
  <si>
    <t>モラル</t>
    <phoneticPr fontId="112"/>
  </si>
  <si>
    <t>ネット被害・SNS・生成AI等のトラブルの事例・対策</t>
    <phoneticPr fontId="112"/>
  </si>
  <si>
    <t>写真の位置情報による住所の流出。アカウントの乗っ取り。炎上。名誉棄損判決。SNSやAIツール、検索等の入力データによる情報漏洩。生成AIなどの学習データ利用。</t>
    <phoneticPr fontId="112"/>
  </si>
  <si>
    <t>データ利用における禁止事項や留意事項</t>
    <phoneticPr fontId="112"/>
  </si>
  <si>
    <t>結果の捏造。実験データの盗用。恣意的な結果の抽出。ELSI（Ethical, Legal, and Social Issues）。</t>
    <phoneticPr fontId="112"/>
  </si>
  <si>
    <t>コンプライアンス</t>
    <phoneticPr fontId="112"/>
  </si>
  <si>
    <t>個人情報の定義と個人情報に関する法律・留意事項</t>
    <phoneticPr fontId="112"/>
  </si>
  <si>
    <t>個人情報保護法。個人情報の取り扱いルール。業界団体等の示すプライバシー関連ガイドライン。</t>
    <phoneticPr fontId="112"/>
  </si>
  <si>
    <t>知的財産権が保護する対象</t>
    <phoneticPr fontId="112"/>
  </si>
  <si>
    <t>著作権、特許権、実用新案権、意匠権、商標権。不正競争防止法。</t>
    <phoneticPr fontId="112"/>
  </si>
  <si>
    <t>諸外国におけるデータ規制の内容</t>
    <phoneticPr fontId="112"/>
  </si>
  <si>
    <t>GDPR。CCPA。その他産業データの保護規制。</t>
    <phoneticPr fontId="112"/>
  </si>
  <si>
    <t>サービス利用規約を踏まえたデータの利用範囲</t>
    <phoneticPr fontId="112"/>
  </si>
  <si>
    <t>サービス提供側における入力データの管理/利用方法の確認。社内や組織における利用ルールの確認。</t>
    <phoneticPr fontId="112"/>
  </si>
  <si>
    <t>（備考）</t>
    <rPh sb="1" eb="3">
      <t>ビコウ</t>
    </rPh>
    <phoneticPr fontId="112"/>
  </si>
  <si>
    <t>注　１　訓練実施機関は、DXリテラシー標準を適宜参照しつつ、実施する職業訓練のカリキュラム等から習得を目指すスキル項目を確認し、含まれるものに、チェック欄に「✔」を入れ提出すること。</t>
    <rPh sb="45" eb="46">
      <t>トウ</t>
    </rPh>
    <phoneticPr fontId="112"/>
  </si>
  <si>
    <t>　　２　訓練カリキュラムにスキル項目に関連する訓練項目があれば、訓練実施機関の判断により学習項目を追加して差し支えないこと。</t>
    <phoneticPr fontId="112"/>
  </si>
  <si>
    <t>認定様式第５号添付書類４</t>
    <phoneticPr fontId="14"/>
  </si>
  <si>
    <t>認定様式第５号添付書類４別表</t>
    <rPh sb="12" eb="14">
      <t>ベッピョウ</t>
    </rPh>
    <phoneticPr fontId="14"/>
  </si>
  <si>
    <t>○○ソフト利用料　ユニット②（4月10日～）から使用
月額プラン（1,500円×5か月）</t>
    <rPh sb="5" eb="7">
      <t>リヨウ</t>
    </rPh>
    <rPh sb="7" eb="8">
      <t>リョウ</t>
    </rPh>
    <rPh sb="16" eb="17">
      <t>ガツ</t>
    </rPh>
    <rPh sb="19" eb="20">
      <t>ニチ</t>
    </rPh>
    <rPh sb="24" eb="26">
      <t>シヨウ</t>
    </rPh>
    <rPh sb="27" eb="29">
      <t>ゲツガク</t>
    </rPh>
    <rPh sb="38" eb="39">
      <t>エン</t>
    </rPh>
    <rPh sb="42" eb="43">
      <t>ゲツ</t>
    </rPh>
    <phoneticPr fontId="14"/>
  </si>
  <si>
    <t>会計ソフト、医療事務システム、CADシステム、CMSなどの利用方法・紹介等</t>
    <phoneticPr fontId="14"/>
  </si>
  <si>
    <t>　</t>
    <phoneticPr fontId="14"/>
  </si>
  <si>
    <t>（※）確認者の押印又は記名すること。</t>
    <rPh sb="3" eb="5">
      <t>カクニン</t>
    </rPh>
    <rPh sb="5" eb="6">
      <t>モノ</t>
    </rPh>
    <rPh sb="7" eb="9">
      <t>オウイン</t>
    </rPh>
    <rPh sb="9" eb="10">
      <t>マタ</t>
    </rPh>
    <rPh sb="11" eb="13">
      <t>キメイ</t>
    </rPh>
    <phoneticPr fontId="14"/>
  </si>
  <si>
    <t>株式会社能力開発</t>
    <phoneticPr fontId="14"/>
  </si>
  <si>
    <t>講師　太郎</t>
    <rPh sb="0" eb="2">
      <t>コウシ</t>
    </rPh>
    <rPh sb="3" eb="5">
      <t>タロウ</t>
    </rPh>
    <phoneticPr fontId="14"/>
  </si>
  <si>
    <t>常勤</t>
  </si>
  <si>
    <t>プログラミング概論、プログラミング演習、システム概論、ソフトウェアテスト概論</t>
    <phoneticPr fontId="14"/>
  </si>
  <si>
    <t>認定様式第７の３号「講師の経歴等確認書」</t>
    <phoneticPr fontId="14"/>
  </si>
  <si>
    <t>海浜　次郎</t>
    <phoneticPr fontId="14"/>
  </si>
  <si>
    <t>海浜　次郎</t>
    <rPh sb="0" eb="2">
      <t>カイヒン</t>
    </rPh>
    <rPh sb="3" eb="5">
      <t>ジロウ</t>
    </rPh>
    <phoneticPr fontId="14"/>
  </si>
  <si>
    <t>安全衛生</t>
    <phoneticPr fontId="14"/>
  </si>
  <si>
    <t>幕張　三郎</t>
    <rPh sb="0" eb="2">
      <t>マクハリ</t>
    </rPh>
    <rPh sb="3" eb="5">
      <t>サブロウ</t>
    </rPh>
    <phoneticPr fontId="14"/>
  </si>
  <si>
    <t>非常勤</t>
  </si>
  <si>
    <t>求職　花子</t>
    <rPh sb="0" eb="2">
      <t>キュウショク</t>
    </rPh>
    <rPh sb="3" eb="5">
      <t>ハナコ</t>
    </rPh>
    <phoneticPr fontId="14"/>
  </si>
  <si>
    <t>就職支援、開講式、修了式、オリエンテーション</t>
    <phoneticPr fontId="14"/>
  </si>
  <si>
    <t>能開　四郎</t>
    <rPh sb="0" eb="2">
      <t>ノウカイ</t>
    </rPh>
    <rPh sb="3" eb="5">
      <t>シロウ</t>
    </rPh>
    <phoneticPr fontId="14"/>
  </si>
  <si>
    <t>《省》</t>
  </si>
  <si>
    <t>●●-00-00-00-****</t>
    <phoneticPr fontId="14"/>
  </si>
  <si>
    <t>所属（部署名）</t>
    <rPh sb="0" eb="2">
      <t>ショゾク</t>
    </rPh>
    <rPh sb="3" eb="5">
      <t>ブショ</t>
    </rPh>
    <rPh sb="5" eb="6">
      <t>メイ</t>
    </rPh>
    <phoneticPr fontId="14"/>
  </si>
  <si>
    <r>
      <t>※　　この様式は講師ご本人が</t>
    </r>
    <r>
      <rPr>
        <sz val="11"/>
        <color theme="1"/>
        <rFont val="ＭＳ Ｐゴシック"/>
        <family val="3"/>
        <charset val="128"/>
      </rPr>
      <t>記入してください。</t>
    </r>
    <rPh sb="5" eb="7">
      <t>ヨウシキ</t>
    </rPh>
    <rPh sb="8" eb="10">
      <t>コウシ</t>
    </rPh>
    <rPh sb="11" eb="13">
      <t>ホンニン</t>
    </rPh>
    <rPh sb="14" eb="16">
      <t>キニュウ</t>
    </rPh>
    <phoneticPr fontId="14"/>
  </si>
  <si>
    <t>海浜　次郎</t>
    <rPh sb="0" eb="2">
      <t>ウミハマ</t>
    </rPh>
    <rPh sb="3" eb="5">
      <t>ジロウ</t>
    </rPh>
    <phoneticPr fontId="14"/>
  </si>
  <si>
    <t xml:space="preserve">平成 </t>
  </si>
  <si>
    <t>～</t>
  </si>
  <si>
    <t xml:space="preserve">令和 </t>
  </si>
  <si>
    <t>生年月日</t>
    <rPh sb="0" eb="4">
      <t>セイネンガッピ</t>
    </rPh>
    <phoneticPr fontId="14"/>
  </si>
  <si>
    <t>担当する科目</t>
  </si>
  <si>
    <t>ウミハマ　ジロウ</t>
    <phoneticPr fontId="14"/>
  </si>
  <si>
    <t>労働契約書</t>
    <rPh sb="0" eb="2">
      <t>ロウドウ</t>
    </rPh>
    <rPh sb="2" eb="4">
      <t>ケイヤク</t>
    </rPh>
    <rPh sb="4" eb="5">
      <t>ショ</t>
    </rPh>
    <phoneticPr fontId="14"/>
  </si>
  <si>
    <t>・Webデザインソフトの操作
・Webデザイン実習</t>
    <phoneticPr fontId="14"/>
  </si>
  <si>
    <t>・Webサイト作成ソフトの操作
・Webサイト作成演習</t>
    <phoneticPr fontId="14"/>
  </si>
  <si>
    <t>高齢　サブ郎</t>
    <rPh sb="0" eb="2">
      <t>コウレイ</t>
    </rPh>
    <phoneticPr fontId="14"/>
  </si>
  <si>
    <t>職業能力開発講習
⑮職業生活設計（キャリア・プラン）</t>
    <phoneticPr fontId="14"/>
  </si>
  <si>
    <t>職業能力開発講習
①ビジネスマナー②ライフプラン③…</t>
    <phoneticPr fontId="14"/>
  </si>
  <si>
    <t>Photoshop®クリエイター能力認定試験、アドビ認定プロフェッショナル</t>
    <phoneticPr fontId="14"/>
  </si>
  <si>
    <t>株式会社JEEDクリエイティブデザイン</t>
  </si>
  <si>
    <t>○○部○○課</t>
  </si>
  <si>
    <t>・Webデザインの企画・制作
・Photoshop、Illustratorを使用したデザイン作業
・クライアントとの打ち合わせおよび要件定義</t>
    <phoneticPr fontId="14"/>
  </si>
  <si>
    <t>・Webデザインソフトの操作
・Webデザイン実習</t>
  </si>
  <si>
    <t>デザインスタジオアートワークス</t>
  </si>
  <si>
    <t>・Webサイト作成ソフトの操作
・Webサイト作成演習</t>
  </si>
  <si>
    <t>フリーランス
（JEEDデザイン専門学校、クリエイティブアカデミー）</t>
  </si>
  <si>
    <t>・Webデザインおよびデザインソフトの操作に関する講義</t>
  </si>
  <si>
    <t>・Webデザインソフトの操作
・Webデザイン実習
・Webサイト作成ソフトの操作
・Webサイト作成演習</t>
  </si>
  <si>
    <t>若葉　四郎</t>
    <rPh sb="0" eb="2">
      <t>ワカバ</t>
    </rPh>
    <rPh sb="3" eb="5">
      <t>シロウ</t>
    </rPh>
    <phoneticPr fontId="14"/>
  </si>
  <si>
    <t>ソフトウェアテスト概論</t>
    <rPh sb="9" eb="11">
      <t>ガイロン</t>
    </rPh>
    <phoneticPr fontId="14"/>
  </si>
  <si>
    <t>職務経歴書(認定様式第7の3号含む)</t>
    <rPh sb="0" eb="2">
      <t>ショクム</t>
    </rPh>
    <rPh sb="2" eb="5">
      <t>ケイレキショ</t>
    </rPh>
    <rPh sb="6" eb="8">
      <t>ニンテイ</t>
    </rPh>
    <rPh sb="8" eb="10">
      <t>ヨウシキ</t>
    </rPh>
    <rPh sb="10" eb="11">
      <t>ダイ</t>
    </rPh>
    <rPh sb="14" eb="15">
      <t>ゴウ</t>
    </rPh>
    <rPh sb="15" eb="16">
      <t>フク</t>
    </rPh>
    <phoneticPr fontId="14"/>
  </si>
  <si>
    <t>在籍証明書</t>
    <rPh sb="0" eb="2">
      <t>ザイセキ</t>
    </rPh>
    <rPh sb="2" eb="5">
      <t>ショウメイショ</t>
    </rPh>
    <phoneticPr fontId="14"/>
  </si>
  <si>
    <t>職務経歴書(認定様式第7の3号含む)</t>
    <phoneticPr fontId="14"/>
  </si>
  <si>
    <r>
      <rPr>
        <sz val="11"/>
        <rFont val="ＭＳ Ｐゴシック"/>
        <family val="3"/>
        <charset val="128"/>
      </rPr>
      <t>事務室所在地</t>
    </r>
    <rPh sb="0" eb="3">
      <t>ジムシツ</t>
    </rPh>
    <rPh sb="3" eb="6">
      <t>ショザイチ</t>
    </rPh>
    <phoneticPr fontId="14"/>
  </si>
  <si>
    <t>※この計画書は、上記３に記載した訓練科の次に申請しようとする都道府県支部に必ずご提出いただくようお願いいたします。</t>
    <phoneticPr fontId="14"/>
  </si>
  <si>
    <t>○○○○科</t>
    <phoneticPr fontId="14"/>
  </si>
  <si>
    <r>
      <t>企業実習先一覧</t>
    </r>
    <r>
      <rPr>
        <u/>
        <sz val="18"/>
        <color rgb="FFFF0000"/>
        <rFont val="ＭＳ Ｐゴシック"/>
        <family val="3"/>
        <charset val="128"/>
      </rPr>
      <t/>
    </r>
    <phoneticPr fontId="14"/>
  </si>
  <si>
    <t>時</t>
    <rPh sb="0" eb="1">
      <t>ジ</t>
    </rPh>
    <phoneticPr fontId="60"/>
  </si>
  <si>
    <t>分</t>
    <rPh sb="0" eb="1">
      <t>フン</t>
    </rPh>
    <phoneticPr fontId="60"/>
  </si>
  <si>
    <t>・Webサイトの作成および運営
・WordPressを使用したサイト構築
・デザインソフトの操作指導および社内研修講師</t>
    <rPh sb="53" eb="57">
      <t>シャナイケンシュウ</t>
    </rPh>
    <rPh sb="57" eb="59">
      <t>コウシ</t>
    </rPh>
    <phoneticPr fontId="14"/>
  </si>
  <si>
    <t>講師を担当する者は｢求職者支援訓練(企業実習)の講師として認められる類型」に該当する者であること。</t>
    <rPh sb="0" eb="2">
      <t>コウシ</t>
    </rPh>
    <rPh sb="3" eb="5">
      <t>タントウ</t>
    </rPh>
    <rPh sb="7" eb="8">
      <t>モノ</t>
    </rPh>
    <rPh sb="10" eb="13">
      <t>キュウショクシャ</t>
    </rPh>
    <rPh sb="13" eb="15">
      <t>シエン</t>
    </rPh>
    <rPh sb="15" eb="17">
      <t>クンレン</t>
    </rPh>
    <rPh sb="18" eb="20">
      <t>キギョウ</t>
    </rPh>
    <rPh sb="20" eb="22">
      <t>ジッシュウ</t>
    </rPh>
    <rPh sb="24" eb="26">
      <t>コウシ</t>
    </rPh>
    <rPh sb="29" eb="30">
      <t>ミト</t>
    </rPh>
    <rPh sb="34" eb="36">
      <t>ルイケイ</t>
    </rPh>
    <rPh sb="38" eb="40">
      <t>ガイトウ</t>
    </rPh>
    <rPh sb="42" eb="43">
      <t>モノ</t>
    </rPh>
    <phoneticPr fontId="14"/>
  </si>
  <si>
    <t>　　　「求職者支援訓練の講師として認められる類型」のいずれかに適合することが必要です。）</t>
    <rPh sb="4" eb="6">
      <t>キュウショク</t>
    </rPh>
    <rPh sb="6" eb="7">
      <t>シャ</t>
    </rPh>
    <rPh sb="7" eb="9">
      <t>シエン</t>
    </rPh>
    <rPh sb="9" eb="11">
      <t>クンレン</t>
    </rPh>
    <rPh sb="12" eb="14">
      <t>コウシ</t>
    </rPh>
    <rPh sb="17" eb="18">
      <t>ミト</t>
    </rPh>
    <rPh sb="22" eb="24">
      <t>ルイケイ</t>
    </rPh>
    <rPh sb="31" eb="33">
      <t>テキゴウ</t>
    </rPh>
    <rPh sb="38" eb="40">
      <t>ヒツヨウ</t>
    </rPh>
    <phoneticPr fontId="14"/>
  </si>
  <si>
    <t>　　（具体的には、「求職者支援訓練（eラーニングコース）の認定申請書を提出するに当たっての留意事項」の別紙８「求職者支援訓練を担当する講師が満たすべき認定基準について」の</t>
    <rPh sb="3" eb="6">
      <t>グタイテキ</t>
    </rPh>
    <rPh sb="10" eb="12">
      <t>キュウショク</t>
    </rPh>
    <rPh sb="12" eb="13">
      <t>シャ</t>
    </rPh>
    <rPh sb="13" eb="15">
      <t>シエン</t>
    </rPh>
    <rPh sb="15" eb="17">
      <t>クンレン</t>
    </rPh>
    <rPh sb="29" eb="31">
      <t>ニンテイ</t>
    </rPh>
    <rPh sb="31" eb="34">
      <t>シンセイショ</t>
    </rPh>
    <rPh sb="35" eb="37">
      <t>テイシュツ</t>
    </rPh>
    <rPh sb="40" eb="41">
      <t>ア</t>
    </rPh>
    <rPh sb="45" eb="47">
      <t>リュウイ</t>
    </rPh>
    <rPh sb="47" eb="49">
      <t>ジコウ</t>
    </rPh>
    <rPh sb="51" eb="53">
      <t>ベッシ</t>
    </rPh>
    <rPh sb="55" eb="57">
      <t>キュウショク</t>
    </rPh>
    <rPh sb="57" eb="58">
      <t>シャ</t>
    </rPh>
    <rPh sb="58" eb="60">
      <t>シエン</t>
    </rPh>
    <rPh sb="60" eb="62">
      <t>クンレン</t>
    </rPh>
    <rPh sb="63" eb="65">
      <t>タントウ</t>
    </rPh>
    <rPh sb="67" eb="69">
      <t>コウシ</t>
    </rPh>
    <rPh sb="70" eb="71">
      <t>ミ</t>
    </rPh>
    <rPh sb="75" eb="77">
      <t>ニンテイ</t>
    </rPh>
    <rPh sb="77" eb="79">
      <t>キジュン</t>
    </rPh>
    <phoneticPr fontId="14"/>
  </si>
  <si>
    <r>
      <t>訓練実施機関・施設の概要
【添付書類】
・　法人登記簿謄本（写）（法人の場合）、個人事業の開廃業届出書（写）（個人の場合）等、事業実績を確認できるもの</t>
    </r>
    <r>
      <rPr>
        <b/>
        <sz val="18"/>
        <rFont val="ＭＳ Ｐゴシック"/>
        <family val="3"/>
        <charset val="128"/>
      </rPr>
      <t xml:space="preserve">《省》
</t>
    </r>
    <r>
      <rPr>
        <sz val="18"/>
        <rFont val="ＭＳ Ｐゴシック"/>
        <family val="3"/>
        <charset val="128"/>
      </rPr>
      <t>・　訓練を開始しようとする日から遡って3年間において、申請する訓練科と同程度の訓練期間及び訓練時間の職業訓練を適切に行った実績を示す資料（募集パンフレット、カリキュラム、計画（日程）表、申込書、受講者名簿　等）又は求職者支援訓練認定書（写）及び就職実績
・　技能講習の内容を含む訓練科を適切に行った実績が確認できる書類
・　代表者氏名・役員一覧（フリガナ・生年月日・性別が分かるもの）</t>
    </r>
    <r>
      <rPr>
        <b/>
        <sz val="18"/>
        <rFont val="ＭＳ Ｐゴシック"/>
        <family val="3"/>
        <charset val="128"/>
      </rPr>
      <t>《省》</t>
    </r>
    <r>
      <rPr>
        <sz val="18"/>
        <rFont val="ＭＳ Ｐゴシック"/>
        <family val="3"/>
        <charset val="128"/>
      </rPr>
      <t xml:space="preserve">
・　雇用保険適用事業所設置届又は事業主事業所各種変更届の事業主控（写）（雇用保険が適用されない事業所については不要）</t>
    </r>
    <r>
      <rPr>
        <b/>
        <sz val="18"/>
        <rFont val="ＭＳ Ｐゴシック"/>
        <family val="3"/>
        <charset val="128"/>
      </rPr>
      <t>《省》</t>
    </r>
    <r>
      <rPr>
        <sz val="18"/>
        <rFont val="ＭＳ Ｐゴシック"/>
        <family val="3"/>
        <charset val="128"/>
      </rPr>
      <t xml:space="preserve">
・　訓練実施機関属性の分かる資料（上記の添付書類で判別できない場合に限る）</t>
    </r>
    <r>
      <rPr>
        <b/>
        <sz val="18"/>
        <rFont val="ＭＳ Ｐゴシック"/>
        <family val="3"/>
        <charset val="128"/>
      </rPr>
      <t>《省》</t>
    </r>
    <r>
      <rPr>
        <sz val="18"/>
        <rFont val="ＭＳ Ｐゴシック"/>
        <family val="3"/>
        <charset val="128"/>
      </rPr>
      <t xml:space="preserve">
・　責任者及び苦情を処理する者の雇用保険被保険者資格取得等確認通知書（事業主通知用）（写）（雇用保険の被保険者でない場合は、「労働条件通知書」等の直接雇用していることが分かる書類）</t>
    </r>
    <r>
      <rPr>
        <b/>
        <sz val="18"/>
        <rFont val="ＭＳ Ｐゴシック"/>
        <family val="3"/>
        <charset val="128"/>
      </rPr>
      <t>《省》</t>
    </r>
    <rPh sb="61" eb="62">
      <t>トウ</t>
    </rPh>
    <rPh sb="63" eb="65">
      <t>ジギョウ</t>
    </rPh>
    <rPh sb="65" eb="67">
      <t>ジッセキ</t>
    </rPh>
    <rPh sb="68" eb="70">
      <t>カクニン</t>
    </rPh>
    <rPh sb="114" eb="117">
      <t>ドウテイド</t>
    </rPh>
    <rPh sb="118" eb="120">
      <t>クンレン</t>
    </rPh>
    <rPh sb="120" eb="122">
      <t>キカン</t>
    </rPh>
    <rPh sb="122" eb="123">
      <t>オヨ</t>
    </rPh>
    <rPh sb="124" eb="126">
      <t>クンレン</t>
    </rPh>
    <rPh sb="126" eb="128">
      <t>ジカン</t>
    </rPh>
    <rPh sb="148" eb="150">
      <t>ボシュウ</t>
    </rPh>
    <rPh sb="186" eb="189">
      <t>キュウショクシャ</t>
    </rPh>
    <rPh sb="189" eb="191">
      <t>シエン</t>
    </rPh>
    <rPh sb="191" eb="193">
      <t>クンレン</t>
    </rPh>
    <rPh sb="193" eb="196">
      <t>ニンテイショ</t>
    </rPh>
    <rPh sb="197" eb="198">
      <t>ウツ</t>
    </rPh>
    <rPh sb="199" eb="200">
      <t>オヨ</t>
    </rPh>
    <rPh sb="201" eb="203">
      <t>シュウショク</t>
    </rPh>
    <rPh sb="203" eb="205">
      <t>ジッセキ</t>
    </rPh>
    <rPh sb="241" eb="243">
      <t>ダイヒョウ</t>
    </rPh>
    <rPh sb="262" eb="264">
      <t>セイベツ</t>
    </rPh>
    <rPh sb="289" eb="290">
      <t>マタ</t>
    </rPh>
    <rPh sb="291" eb="294">
      <t>ジギョウヌシ</t>
    </rPh>
    <rPh sb="294" eb="297">
      <t>ジギョウショ</t>
    </rPh>
    <rPh sb="297" eb="299">
      <t>カクシュ</t>
    </rPh>
    <rPh sb="299" eb="301">
      <t>ヘンコウ</t>
    </rPh>
    <rPh sb="301" eb="302">
      <t>トド</t>
    </rPh>
    <rPh sb="303" eb="306">
      <t>ジギョウヌシ</t>
    </rPh>
    <rPh sb="306" eb="307">
      <t>ヒカ</t>
    </rPh>
    <rPh sb="308" eb="309">
      <t>ウツ</t>
    </rPh>
    <rPh sb="311" eb="313">
      <t>コヨウ</t>
    </rPh>
    <rPh sb="313" eb="315">
      <t>ホケン</t>
    </rPh>
    <rPh sb="316" eb="318">
      <t>テキヨウ</t>
    </rPh>
    <rPh sb="322" eb="325">
      <t>ジギョウショ</t>
    </rPh>
    <rPh sb="330" eb="332">
      <t>フヨウ</t>
    </rPh>
    <rPh sb="413" eb="416">
      <t>ジギョウヌシ</t>
    </rPh>
    <rPh sb="416" eb="419">
      <t>ツウチヨウ</t>
    </rPh>
    <rPh sb="421" eb="422">
      <t>ウツ</t>
    </rPh>
    <phoneticPr fontId="14"/>
  </si>
  <si>
    <r>
      <t>講師一覧
【添付書類】　</t>
    </r>
    <r>
      <rPr>
        <b/>
        <sz val="18"/>
        <rFont val="ＭＳ Ｐゴシック"/>
        <family val="3"/>
        <charset val="128"/>
      </rPr>
      <t>《省》</t>
    </r>
    <r>
      <rPr>
        <sz val="18"/>
        <rFont val="ＭＳ Ｐゴシック"/>
        <family val="3"/>
        <charset val="128"/>
      </rPr>
      <t xml:space="preserve">
・　講師を担当する者の経歴等がわかる書類（認定様式第７の３号「講師の経歴等確認書」、職務経歴書（写）　等）
・　資格・免許（写）等（職業訓練指導員免許、職業訓練指導員講習（48時間講習）を含む。）</t>
    </r>
    <rPh sb="0" eb="2">
      <t>コウシ</t>
    </rPh>
    <rPh sb="2" eb="4">
      <t>イチラン</t>
    </rPh>
    <rPh sb="67" eb="68">
      <t>トウ</t>
    </rPh>
    <phoneticPr fontId="14"/>
  </si>
  <si>
    <r>
      <t>オリエンテーション時に告知する事項の内容</t>
    </r>
    <r>
      <rPr>
        <b/>
        <sz val="18"/>
        <rFont val="ＭＳ Ｐゴシック"/>
        <family val="3"/>
        <charset val="128"/>
      </rPr>
      <t>《省》</t>
    </r>
    <rPh sb="9" eb="10">
      <t>ジ</t>
    </rPh>
    <rPh sb="11" eb="13">
      <t>コクチ</t>
    </rPh>
    <rPh sb="15" eb="17">
      <t>ジコウ</t>
    </rPh>
    <rPh sb="18" eb="20">
      <t>ナイヨウ</t>
    </rPh>
    <phoneticPr fontId="14"/>
  </si>
  <si>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過去に実施した求職者支援訓練の「雇用保険適用就職率」が基準を下回った場合のみ必要となる様式です。詳しくは「申請の留意事項」の第6の1「（7）過去に実施した求職者支援訓練の就職率」をご確認ください。</t>
    </r>
    <rPh sb="0" eb="2">
      <t>ガイトウ</t>
    </rPh>
    <rPh sb="2" eb="4">
      <t>キカン</t>
    </rPh>
    <rPh sb="71" eb="72">
      <t>ダイ</t>
    </rPh>
    <phoneticPr fontId="13"/>
  </si>
  <si>
    <t>・LMSの操作等に関する受講者からの質問について対応できる体制が整備されている。</t>
    <rPh sb="5" eb="7">
      <t>ソウサ</t>
    </rPh>
    <rPh sb="7" eb="8">
      <t>トウ</t>
    </rPh>
    <rPh sb="9" eb="10">
      <t>カン</t>
    </rPh>
    <rPh sb="12" eb="15">
      <t>ジュコウシャ</t>
    </rPh>
    <rPh sb="18" eb="20">
      <t>シツモン</t>
    </rPh>
    <rPh sb="24" eb="26">
      <t>タイオウ</t>
    </rPh>
    <rPh sb="29" eb="31">
      <t>タイセイ</t>
    </rPh>
    <rPh sb="32" eb="34">
      <t>セイビ</t>
    </rPh>
    <phoneticPr fontId="14"/>
  </si>
  <si>
    <t>・訓練受講時間（受講者が各映像教材を視聴した時間（映像教材視聴開始時刻及び映像教材視聴終了時刻））及びアクセスした教材を暦日ごとに記録・管理できること。</t>
    <rPh sb="1" eb="7">
      <t>クンレン受講ジカン</t>
    </rPh>
    <rPh sb="8" eb="11">
      <t>ジュコウシャ</t>
    </rPh>
    <rPh sb="12" eb="13">
      <t>カク</t>
    </rPh>
    <rPh sb="13" eb="15">
      <t>エイゾウ</t>
    </rPh>
    <rPh sb="15" eb="17">
      <t>キョウザイ</t>
    </rPh>
    <rPh sb="18" eb="20">
      <t>シチョウ</t>
    </rPh>
    <rPh sb="22" eb="24">
      <t>ジカン</t>
    </rPh>
    <rPh sb="25" eb="27">
      <t>エイゾウ</t>
    </rPh>
    <rPh sb="27" eb="29">
      <t>キョウザイ</t>
    </rPh>
    <rPh sb="29" eb="35">
      <t>シチョウカイシジコク</t>
    </rPh>
    <rPh sb="35" eb="36">
      <t>オヨ</t>
    </rPh>
    <rPh sb="37" eb="41">
      <t>エイゾウキョウザイ</t>
    </rPh>
    <rPh sb="41" eb="43">
      <t>シチョウ</t>
    </rPh>
    <rPh sb="43" eb="45">
      <t>シュウリョウ</t>
    </rPh>
    <rPh sb="45" eb="47">
      <t>ジコク</t>
    </rPh>
    <rPh sb="49" eb="50">
      <t>オヨ</t>
    </rPh>
    <rPh sb="57" eb="59">
      <t>キョウザイ</t>
    </rPh>
    <rPh sb="60" eb="62">
      <t>レキジツ</t>
    </rPh>
    <rPh sb="65" eb="67">
      <t>キロク</t>
    </rPh>
    <rPh sb="68" eb="70">
      <t>カンリ</t>
    </rPh>
    <phoneticPr fontId="14"/>
  </si>
  <si>
    <t>・暦日毎の映像教材を視聴していた時間数（受講時間数）について、受講者が確認できること （訓練実施機関が受講者に対し、受講の都度、メール等により通知することを含む） 。</t>
    <rPh sb="1" eb="3">
      <t>レキジツ</t>
    </rPh>
    <rPh sb="3" eb="4">
      <t>マイ</t>
    </rPh>
    <rPh sb="5" eb="9">
      <t>エイゾウキョウザイ</t>
    </rPh>
    <rPh sb="10" eb="12">
      <t>シチョウ</t>
    </rPh>
    <rPh sb="16" eb="18">
      <t>ジカン</t>
    </rPh>
    <phoneticPr fontId="14"/>
  </si>
  <si>
    <t>・対面指導及び質疑応答ができる講師の支援体制がある。
※実施日が特定されている科目として職業スキル（学科・実技）を実施する日については、最低１時間以上、質疑応答ができる講師の支援体制がある。</t>
    <rPh sb="1" eb="3">
      <t>タイメン</t>
    </rPh>
    <rPh sb="3" eb="5">
      <t>シドウ</t>
    </rPh>
    <rPh sb="5" eb="6">
      <t>オヨ</t>
    </rPh>
    <rPh sb="7" eb="9">
      <t>シツギ</t>
    </rPh>
    <rPh sb="9" eb="11">
      <t>オウトウ</t>
    </rPh>
    <rPh sb="15" eb="17">
      <t>コウシ</t>
    </rPh>
    <rPh sb="18" eb="20">
      <t>シ_x0000__x0001_</t>
    </rPh>
    <rPh sb="20" eb="22">
      <t>_x0002__x0004__x0003__x0002_</t>
    </rPh>
    <rPh sb="28" eb="30">
      <t>_x0007__x0005__x0001_</t>
    </rPh>
    <rPh sb="30" eb="31">
      <t xml:space="preserve">	</t>
    </rPh>
    <rPh sb="32" eb="34">
      <t xml:space="preserve">_x0007__x0002__x000C_	</t>
    </rPh>
    <rPh sb="39" eb="41">
      <t>_x0002__x0010__x000F_</t>
    </rPh>
    <rPh sb="44" eb="46">
      <t>_x0002__x0013__x0012__x0002__x0016__x0014_</t>
    </rPh>
    <rPh sb="50" eb="52">
      <t>_x0002__x001A__x001C_</t>
    </rPh>
    <rPh sb="53" eb="55">
      <t>_x0002__x001D__x001E_</t>
    </rPh>
    <rPh sb="57" eb="59">
      <t xml:space="preserve">_x0001__x001E_ </t>
    </rPh>
    <rPh sb="61" eb="62">
      <t>ビ</t>
    </rPh>
    <rPh sb="68" eb="70">
      <t>_x0002_%,_x0002_</t>
    </rPh>
    <rPh sb="71" eb="75">
      <t>+2_x0002_.5_x0002_1</t>
    </rPh>
    <rPh sb="76" eb="78">
      <t>9_x0002_4</t>
    </rPh>
    <rPh sb="78" eb="80">
      <t>=_x0002_7@</t>
    </rPh>
    <rPh sb="84" eb="86">
      <t>_x0002_;C</t>
    </rPh>
    <rPh sb="87" eb="89">
      <t>_x0004_BH</t>
    </rPh>
    <rPh sb="89" eb="91">
      <t/>
    </rPh>
    <phoneticPr fontId="14"/>
  </si>
  <si>
    <t>　２　訓練実施施設及び事務室の平面図</t>
    <rPh sb="3" eb="5">
      <t>クンレン</t>
    </rPh>
    <rPh sb="5" eb="7">
      <t>ジッシ</t>
    </rPh>
    <rPh sb="7" eb="9">
      <t>シセツ</t>
    </rPh>
    <rPh sb="9" eb="10">
      <t>オヨ</t>
    </rPh>
    <rPh sb="11" eb="14">
      <t>ジムシツ</t>
    </rPh>
    <rPh sb="15" eb="18">
      <t>ヘイメンズ</t>
    </rPh>
    <phoneticPr fontId="14"/>
  </si>
  <si>
    <t>訓練実施施設の平面図</t>
    <rPh sb="0" eb="2">
      <t>クンレン</t>
    </rPh>
    <rPh sb="2" eb="4">
      <t>ジッシ</t>
    </rPh>
    <rPh sb="4" eb="6">
      <t>シセツ</t>
    </rPh>
    <rPh sb="7" eb="10">
      <t>ヘイメンズ</t>
    </rPh>
    <phoneticPr fontId="14"/>
  </si>
  <si>
    <t>①訓練受講時間（受講者が各映像教材を視聴した時間（映像教材視聴開始時刻及び映
像教材視聴終了時刻））及びアクセスした教材を暦日ごとに記録・管理できること。</t>
    <phoneticPr fontId="14"/>
  </si>
  <si>
    <t>各映像教材を視聴した時間が、暦日ごとに自動的にＬＭＳに記録・管理できる。
また、各教材にアクセスしていた時間は、アクセスの都度、記録管理できる。
（例：教材Ａを2/6の10時から視聴し、10時５分に視聴終了、再び教材Ｂを10時15分から視聴し、10時20分に視聴終了した場合は、訓練受講時間として、
2/6　教材Ａ　10時～10時５分
2/6　教材Ｂ　10時15分～10時20分
という形でＬＭＳに記録・管理できる。）</t>
    <rPh sb="14" eb="15">
      <t>コヨミ</t>
    </rPh>
    <rPh sb="15" eb="16">
      <t>ビ</t>
    </rPh>
    <rPh sb="19" eb="22">
      <t>ジドウテキ</t>
    </rPh>
    <rPh sb="27" eb="29">
      <t>キロク</t>
    </rPh>
    <rPh sb="30" eb="32">
      <t>カンリ</t>
    </rPh>
    <rPh sb="40" eb="41">
      <t>カク</t>
    </rPh>
    <rPh sb="154" eb="156">
      <t>キョウザイ</t>
    </rPh>
    <rPh sb="172" eb="174">
      <t>キョウザイ</t>
    </rPh>
    <phoneticPr fontId="14"/>
  </si>
  <si>
    <t>②上記①の訓練受講時間について、受講者が確認できること（訓練実施機関が受講者に対し、受講の都度、メール等により通知することを含む）。
※受講者アカウントで確認すること。</t>
    <rPh sb="1" eb="3">
      <t>ジョウキ</t>
    </rPh>
    <rPh sb="5" eb="7">
      <t>クンレン</t>
    </rPh>
    <rPh sb="7" eb="9">
      <t>ジュコウ</t>
    </rPh>
    <rPh sb="9" eb="11">
      <t>ジカン</t>
    </rPh>
    <phoneticPr fontId="14"/>
  </si>
  <si>
    <t>ＬＭＳにより、受講者が暦日ごとに訓練受講時間を確認できる。</t>
    <rPh sb="7" eb="10">
      <t>ジュコウシャ</t>
    </rPh>
    <rPh sb="11" eb="13">
      <t>コヨミビ</t>
    </rPh>
    <rPh sb="16" eb="22">
      <t>クンレンジュコウジカン</t>
    </rPh>
    <phoneticPr fontId="112"/>
  </si>
  <si>
    <t xml:space="preserve">ＬＭＳにより、習得度確認テストの実施状況と成績が記録・管理できる。
また、習得度確認テストは各ユニットの受講終了後に１回のみ受験できる（何度も受験できる状況ではない）。
※最初の習得度確認テストを受験後に、２回目以降、復習として習得度確認テストを繰り返し受講できる状況は問題ないが、その場合は最初の受験状況が上書きされない（最初の受験状況と成績の記録が残る）必要があること。
</t>
    <rPh sb="16" eb="18">
      <t>ジッシ</t>
    </rPh>
    <rPh sb="18" eb="20">
      <t>ジョウキョウ</t>
    </rPh>
    <rPh sb="21" eb="23">
      <t>セイセキ</t>
    </rPh>
    <rPh sb="62" eb="64">
      <t>ジュケン</t>
    </rPh>
    <rPh sb="68" eb="70">
      <t>ナンド</t>
    </rPh>
    <rPh sb="71" eb="73">
      <t>ジュケン</t>
    </rPh>
    <rPh sb="76" eb="78">
      <t>ジョウキョウ</t>
    </rPh>
    <phoneticPr fontId="112"/>
  </si>
  <si>
    <t>※１　映像教材に加えて「習得度確認テスト」を含めること（「習得度確認テスト」に収録時間がない場合は、「習得度確認テスト」に取り組む標準時間を記入すること。）。</t>
    <rPh sb="3" eb="5">
      <t>エイゾウ</t>
    </rPh>
    <rPh sb="5" eb="7">
      <t>キョウザイ</t>
    </rPh>
    <rPh sb="61" eb="62">
      <t>ト</t>
    </rPh>
    <rPh sb="63" eb="64">
      <t>ク</t>
    </rPh>
    <rPh sb="65" eb="67">
      <t>ヒョウジュン</t>
    </rPh>
    <rPh sb="67" eb="69">
      <t>ジカン</t>
    </rPh>
    <phoneticPr fontId="14"/>
  </si>
  <si>
    <t>第7の３号
又は
任意様式</t>
    <rPh sb="0" eb="1">
      <t>ダイ</t>
    </rPh>
    <rPh sb="4" eb="5">
      <t>ゴウ</t>
    </rPh>
    <rPh sb="6" eb="7">
      <t>マタ</t>
    </rPh>
    <phoneticPr fontId="13"/>
  </si>
  <si>
    <t>所属（企業名）</t>
    <rPh sb="0" eb="1">
      <t>ショ</t>
    </rPh>
    <rPh sb="1" eb="2">
      <t>ゾク</t>
    </rPh>
    <rPh sb="3" eb="5">
      <t>キギョウ</t>
    </rPh>
    <rPh sb="5" eb="6">
      <t>メイ</t>
    </rPh>
    <phoneticPr fontId="14"/>
  </si>
  <si>
    <t>(1)</t>
    <phoneticPr fontId="14"/>
  </si>
  <si>
    <r>
      <t xml:space="preserve">認定番号
</t>
    </r>
    <r>
      <rPr>
        <sz val="11"/>
        <rFont val="ＭＳ 明朝"/>
        <family val="1"/>
        <charset val="128"/>
      </rPr>
      <t xml:space="preserve">（訓練コース番号）　　　 </t>
    </r>
    <rPh sb="0" eb="2">
      <t>ニンテイ</t>
    </rPh>
    <rPh sb="2" eb="4">
      <t>バンゴウ</t>
    </rPh>
    <rPh sb="6" eb="8">
      <t>クンレン</t>
    </rPh>
    <rPh sb="11" eb="13">
      <t>バンゴウ</t>
    </rPh>
    <phoneticPr fontId="14"/>
  </si>
  <si>
    <t>(2)</t>
    <phoneticPr fontId="14"/>
  </si>
  <si>
    <t>訓練コース</t>
    <phoneticPr fontId="14"/>
  </si>
  <si>
    <t>(3)</t>
    <phoneticPr fontId="14"/>
  </si>
  <si>
    <t>(4)</t>
    <phoneticPr fontId="14"/>
  </si>
  <si>
    <t>(5)</t>
    <phoneticPr fontId="14"/>
  </si>
  <si>
    <t>(6)</t>
    <phoneticPr fontId="14"/>
  </si>
  <si>
    <t>(7)</t>
    <phoneticPr fontId="14"/>
  </si>
  <si>
    <t>※　　１つの証明書類で実務経験・指導（等）業務の経験を満たしていることが確認できない場合は、複数種類の書類の提出をお願いする場合があります。</t>
    <phoneticPr fontId="14"/>
  </si>
  <si>
    <t>業務請負契約書</t>
    <rPh sb="0" eb="2">
      <t>ギョウム</t>
    </rPh>
    <rPh sb="2" eb="7">
      <t>ウケオイケイヤクショ</t>
    </rPh>
    <phoneticPr fontId="14"/>
  </si>
  <si>
    <t>なし</t>
    <phoneticPr fontId="14"/>
  </si>
  <si>
    <r>
      <t>実務経験・指導（等）業務</t>
    </r>
    <r>
      <rPr>
        <sz val="11"/>
        <color rgb="FFFF0000"/>
        <rFont val="ＭＳ Ｐゴシック"/>
        <family val="3"/>
        <charset val="128"/>
        <scheme val="major"/>
      </rPr>
      <t>の</t>
    </r>
    <r>
      <rPr>
        <sz val="11"/>
        <color theme="1"/>
        <rFont val="ＭＳ Ｐゴシック"/>
        <family val="3"/>
        <charset val="128"/>
        <scheme val="major"/>
      </rPr>
      <t>経験を
証明する書類</t>
    </r>
    <phoneticPr fontId="14"/>
  </si>
  <si>
    <t>※求職者支援訓練（企業実習）の講師を担当する者については、認定基準４の（１２）「講師」の要件に適合する必要があります。</t>
    <rPh sb="1" eb="3">
      <t>キュウショク</t>
    </rPh>
    <rPh sb="3" eb="4">
      <t>シャ</t>
    </rPh>
    <rPh sb="4" eb="6">
      <t>シエン</t>
    </rPh>
    <rPh sb="6" eb="8">
      <t>クンレン</t>
    </rPh>
    <rPh sb="9" eb="11">
      <t>キギョウ</t>
    </rPh>
    <rPh sb="11" eb="13">
      <t>ジッシュウ</t>
    </rPh>
    <rPh sb="15" eb="17">
      <t>コウシ</t>
    </rPh>
    <rPh sb="18" eb="20">
      <t>タントウ</t>
    </rPh>
    <rPh sb="22" eb="23">
      <t>モノ</t>
    </rPh>
    <rPh sb="29" eb="31">
      <t>ニンテイ</t>
    </rPh>
    <rPh sb="31" eb="33">
      <t>キジュン</t>
    </rPh>
    <rPh sb="40" eb="42">
      <t>コウシ</t>
    </rPh>
    <rPh sb="44" eb="46">
      <t>ヨウケン</t>
    </rPh>
    <rPh sb="47" eb="49">
      <t>テキゴウ</t>
    </rPh>
    <rPh sb="51" eb="53">
      <t>ヒツヨウ</t>
    </rPh>
    <phoneticPr fontId="14"/>
  </si>
  <si>
    <r>
      <t>該当機関のみ
→</t>
    </r>
    <r>
      <rPr>
        <u/>
        <sz val="18"/>
        <rFont val="ＭＳ Ｐゴシック"/>
        <family val="3"/>
        <charset val="128"/>
      </rPr>
      <t>映像教材等を使用するため受講者が購入する教科書や受講者へ無料で配付する教材がない場合の他、訓練受講に必要な機器のレンタル代や通信費など受講者に費用負担させるものがない場合は提出不要です。</t>
    </r>
    <rPh sb="0" eb="2">
      <t>ガイトウ</t>
    </rPh>
    <rPh sb="2" eb="4">
      <t>キカン</t>
    </rPh>
    <rPh sb="9" eb="11">
      <t>エイゾウ</t>
    </rPh>
    <rPh sb="11" eb="13">
      <t>キョウザイ</t>
    </rPh>
    <rPh sb="13" eb="14">
      <t>トウ</t>
    </rPh>
    <rPh sb="15" eb="17">
      <t>シヨウ</t>
    </rPh>
    <rPh sb="21" eb="24">
      <t>ジュコウシャ</t>
    </rPh>
    <rPh sb="25" eb="27">
      <t>コウニュウ</t>
    </rPh>
    <rPh sb="29" eb="32">
      <t>キョウカショ</t>
    </rPh>
    <rPh sb="33" eb="36">
      <t>ジュコウシャ</t>
    </rPh>
    <rPh sb="37" eb="39">
      <t>ムリョウ</t>
    </rPh>
    <rPh sb="40" eb="42">
      <t>ハイフ</t>
    </rPh>
    <rPh sb="44" eb="46">
      <t>キョウザイ</t>
    </rPh>
    <rPh sb="49" eb="51">
      <t>バアイ</t>
    </rPh>
    <rPh sb="52" eb="53">
      <t>ホカ</t>
    </rPh>
    <rPh sb="54" eb="56">
      <t>クンレン</t>
    </rPh>
    <rPh sb="56" eb="58">
      <t>ジュコウ</t>
    </rPh>
    <rPh sb="59" eb="61">
      <t>ヒツヨウ</t>
    </rPh>
    <rPh sb="62" eb="64">
      <t>キキ</t>
    </rPh>
    <rPh sb="69" eb="70">
      <t>ダイ</t>
    </rPh>
    <rPh sb="71" eb="74">
      <t>ツウシンヒ</t>
    </rPh>
    <rPh sb="76" eb="79">
      <t>ジュコウシャ</t>
    </rPh>
    <rPh sb="80" eb="82">
      <t>ヒヨウ</t>
    </rPh>
    <rPh sb="82" eb="84">
      <t>フタン</t>
    </rPh>
    <rPh sb="92" eb="94">
      <t>バアイ</t>
    </rPh>
    <rPh sb="95" eb="97">
      <t>テイシュツ</t>
    </rPh>
    <rPh sb="97" eb="99">
      <t>フヨウ</t>
    </rPh>
    <phoneticPr fontId="13"/>
  </si>
  <si>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訓練カリキュラムとして「企業実習」を設定する場合のみ必要となる様式です。</t>
    </r>
    <rPh sb="0" eb="2">
      <t>ガイトウ</t>
    </rPh>
    <rPh sb="2" eb="4">
      <t>キカン</t>
    </rPh>
    <phoneticPr fontId="13"/>
  </si>
  <si>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選定における加点要素として使用するため、申請日から遡って、過去1年間に求職者支援訓練を実施したことがある場合のみ必要となる様式です。</t>
    </r>
    <rPh sb="0" eb="2">
      <t>ガイトウ</t>
    </rPh>
    <rPh sb="2" eb="4">
      <t>キカン</t>
    </rPh>
    <phoneticPr fontId="13"/>
  </si>
  <si>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同一年度に開講する訓練科で、すでに1度提出した内容であれば《省》と記載した書類の提出を省略することができます。《省》と記載した書類の提出を省略する場合のみ必要となる様式です。</t>
    </r>
    <rPh sb="0" eb="2">
      <t>ガイトウ</t>
    </rPh>
    <rPh sb="2" eb="4">
      <t>キカン</t>
    </rPh>
    <phoneticPr fontId="13"/>
  </si>
  <si>
    <r>
      <t xml:space="preserve">eラーニングコースを申請する場合、認定申請時に機構支部が訓練で使用するＬＭＳが認定基準を満たしていること確認するために、訓練で使用するＬＭＳと実際の教材をアップロードし、受講者アカウント等により確認できる状態で、訓練実施施設が所在する各都道府県支部で対面又はオンラインにより実機確認をする必要があります。
※同一年度に開講する訓練科で、すでに１度LMSの実機確認を実施しており、機構支部が実機確認を不要と判断する場合は、LMSの実機確認を省略することができます。
</t>
    </r>
    <r>
      <rPr>
        <sz val="12"/>
        <color rgb="FFFF0000"/>
        <rFont val="ＭＳ Ｐゴシック"/>
        <family val="3"/>
        <charset val="128"/>
        <scheme val="minor"/>
      </rPr>
      <t>（</t>
    </r>
    <r>
      <rPr>
        <sz val="12"/>
        <color theme="1"/>
        <rFont val="ＭＳ Ｐゴシック"/>
        <family val="3"/>
        <charset val="128"/>
        <scheme val="minor"/>
      </rPr>
      <t>その場合であっても、実際の教材をアップロードし、受講者アカウント等により確認できる状態のLMSにて申請する必要があります。</t>
    </r>
    <r>
      <rPr>
        <sz val="12"/>
        <color rgb="FFFF0000"/>
        <rFont val="ＭＳ Ｐゴシック"/>
        <family val="3"/>
        <charset val="128"/>
        <scheme val="minor"/>
      </rPr>
      <t>）</t>
    </r>
    <rPh sb="10" eb="12">
      <t>シンセイ</t>
    </rPh>
    <rPh sb="14" eb="16">
      <t>バアイ</t>
    </rPh>
    <rPh sb="17" eb="22">
      <t>ニンテイシンセイジ</t>
    </rPh>
    <rPh sb="23" eb="25">
      <t>キコウ</t>
    </rPh>
    <rPh sb="25" eb="27">
      <t>シブ</t>
    </rPh>
    <rPh sb="52" eb="54">
      <t>カクニン</t>
    </rPh>
    <rPh sb="60" eb="62">
      <t>クンレン</t>
    </rPh>
    <rPh sb="63" eb="65">
      <t>シヨウ</t>
    </rPh>
    <rPh sb="71" eb="73">
      <t>ジッサイ</t>
    </rPh>
    <rPh sb="74" eb="76">
      <t>キョウザイ</t>
    </rPh>
    <rPh sb="93" eb="94">
      <t>トウ</t>
    </rPh>
    <rPh sb="102" eb="104">
      <t>ジョウタイ</t>
    </rPh>
    <rPh sb="106" eb="108">
      <t>クンレン</t>
    </rPh>
    <rPh sb="108" eb="110">
      <t>ジッシ</t>
    </rPh>
    <rPh sb="110" eb="112">
      <t>シセツ</t>
    </rPh>
    <rPh sb="113" eb="115">
      <t>ショザイ</t>
    </rPh>
    <rPh sb="117" eb="122">
      <t>カクトドウフケン</t>
    </rPh>
    <rPh sb="122" eb="124">
      <t>シブ</t>
    </rPh>
    <rPh sb="125" eb="127">
      <t>タイメン</t>
    </rPh>
    <rPh sb="127" eb="128">
      <t>マタ</t>
    </rPh>
    <rPh sb="137" eb="139">
      <t>ジッキ</t>
    </rPh>
    <rPh sb="139" eb="141">
      <t>カクニン</t>
    </rPh>
    <rPh sb="144" eb="146">
      <t>ヒツヨウ</t>
    </rPh>
    <phoneticPr fontId="14"/>
  </si>
  <si>
    <t>講師の類型に該当することを証明する書類
・職務経歴書（写）等
・講師の経歴等確認書（認定様式第７の３号）
・資格、免許（写）
・実務経験・指導(等)業務の経験を証明する書類（写）</t>
    <phoneticPr fontId="14"/>
  </si>
  <si>
    <t>習得度確認テスト
収録時間（分）</t>
    <rPh sb="0" eb="2">
      <t>シュウトク</t>
    </rPh>
    <rPh sb="2" eb="3">
      <t>ド</t>
    </rPh>
    <rPh sb="3" eb="5">
      <t>カクニン</t>
    </rPh>
    <rPh sb="9" eb="11">
      <t>シュウロク</t>
    </rPh>
    <rPh sb="11" eb="13">
      <t>ジカン</t>
    </rPh>
    <rPh sb="14" eb="15">
      <t>フン</t>
    </rPh>
    <phoneticPr fontId="13"/>
  </si>
  <si>
    <t>　　 ③　「類型」の欄には、「求職者支援訓練（eラーニングコース）の認定申請書を提出するに当たっての留意事項」の別紙８「求職者支援訓練を担当する講師が満たすべき</t>
    <rPh sb="6" eb="8">
      <t>ルイケイ</t>
    </rPh>
    <rPh sb="10" eb="11">
      <t>ラン</t>
    </rPh>
    <rPh sb="15" eb="17">
      <t>キュウショク</t>
    </rPh>
    <rPh sb="17" eb="18">
      <t>シャ</t>
    </rPh>
    <rPh sb="18" eb="20">
      <t>シエン</t>
    </rPh>
    <rPh sb="20" eb="22">
      <t>クンレン</t>
    </rPh>
    <rPh sb="34" eb="36">
      <t>ニンテイ</t>
    </rPh>
    <rPh sb="36" eb="39">
      <t>シンセイショ</t>
    </rPh>
    <rPh sb="40" eb="42">
      <t>テイシュツ</t>
    </rPh>
    <rPh sb="45" eb="46">
      <t>ア</t>
    </rPh>
    <rPh sb="50" eb="52">
      <t>リュウイ</t>
    </rPh>
    <rPh sb="52" eb="54">
      <t>ジコウ</t>
    </rPh>
    <rPh sb="56" eb="58">
      <t>ベッシ</t>
    </rPh>
    <rPh sb="60" eb="62">
      <t>キュウショク</t>
    </rPh>
    <rPh sb="62" eb="63">
      <t>シャ</t>
    </rPh>
    <rPh sb="63" eb="65">
      <t>シエン</t>
    </rPh>
    <rPh sb="65" eb="67">
      <t>クンレン</t>
    </rPh>
    <rPh sb="68" eb="70">
      <t>タントウ</t>
    </rPh>
    <rPh sb="72" eb="74">
      <t>コウシ</t>
    </rPh>
    <rPh sb="75" eb="76">
      <t>ミ</t>
    </rPh>
    <phoneticPr fontId="14"/>
  </si>
  <si>
    <t>　　　　認定基準について」の「求職者支援訓練の講師として認められる類型」のうち該当する番号を記入してください。</t>
    <phoneticPr fontId="14"/>
  </si>
  <si>
    <t>　　　※　求職者支援訓練の講師を担当する講師については、認定基準４の（１２）「講師」の要件に適合する必要があります。</t>
    <rPh sb="20" eb="22">
      <t>コウシ</t>
    </rPh>
    <phoneticPr fontId="14"/>
  </si>
  <si>
    <t>　　　　　（具体的には、上記の「求職者支援訓練の講師として認められる類型」のいずれかに適合することが必要です。）</t>
    <rPh sb="12" eb="14">
      <t>ジョウキ</t>
    </rPh>
    <rPh sb="16" eb="18">
      <t>キュウショク</t>
    </rPh>
    <rPh sb="18" eb="19">
      <t>シャ</t>
    </rPh>
    <rPh sb="19" eb="21">
      <t>シエン</t>
    </rPh>
    <rPh sb="21" eb="23">
      <t>クンレン</t>
    </rPh>
    <phoneticPr fontId="14"/>
  </si>
  <si>
    <t>　　　　　　（「求職者支援訓練の講師として認められる類型」に該当すると判断した職務経歴書上の記載箇所に下線を引いてください。）</t>
    <rPh sb="8" eb="10">
      <t>キュウショク</t>
    </rPh>
    <rPh sb="10" eb="11">
      <t>シャ</t>
    </rPh>
    <rPh sb="11" eb="13">
      <t>シエン</t>
    </rPh>
    <rPh sb="13" eb="15">
      <t>クンレン</t>
    </rPh>
    <phoneticPr fontId="14"/>
  </si>
  <si>
    <r>
      <t>※　　１から</t>
    </r>
    <r>
      <rPr>
        <sz val="11"/>
        <rFont val="ＭＳ Ｐゴシック"/>
        <family val="3"/>
        <charset val="128"/>
      </rPr>
      <t>２については、「求職者支援訓練（eラーニングコース）の認定申請書を提出するに当たっての留意事項」の別紙８「求職者支援訓練を担当する講師が満たすべき認定基準について」のいずれかの類型に該当することが分かる内容を記入してください。</t>
    </r>
    <rPh sb="94" eb="96">
      <t>ルイケイ</t>
    </rPh>
    <rPh sb="97" eb="99">
      <t>ガイトウ</t>
    </rPh>
    <rPh sb="104" eb="105">
      <t>ワ</t>
    </rPh>
    <rPh sb="107" eb="109">
      <t>ナイヨウ</t>
    </rPh>
    <rPh sb="110" eb="112">
      <t>キニュウ</t>
    </rPh>
    <phoneticPr fontId="14"/>
  </si>
  <si>
    <r>
      <t>※　　２の「指導（等）業務の経験の期間」欄について、上記の「求職者支援訓練の講師として認められる類型」のうち、類型４に該当する場合には、「指導等業務の経験」とは異なり、あくまで講師</t>
    </r>
    <r>
      <rPr>
        <sz val="11"/>
        <rFont val="ＭＳ Ｐゴシック"/>
        <family val="3"/>
        <charset val="128"/>
      </rPr>
      <t>または助手として指導した経験の期間のみ計上してください。</t>
    </r>
    <rPh sb="26" eb="28">
      <t>ジョウキ</t>
    </rPh>
    <rPh sb="88" eb="90">
      <t>コウシ</t>
    </rPh>
    <rPh sb="93" eb="95">
      <t>ジョシュ</t>
    </rPh>
    <phoneticPr fontId="14"/>
  </si>
  <si>
    <t>※　　フリーランス・個人事業主等、企業に所属していない場合は、受託元の会社名を記入してください。（部署名欄は「なし」と記入してください。）　</t>
    <rPh sb="52" eb="53">
      <t>ラン</t>
    </rPh>
    <rPh sb="55" eb="56">
      <t>ショメイ</t>
    </rPh>
    <rPh sb="59" eb="61">
      <t>キニュウ</t>
    </rPh>
    <phoneticPr fontId="14"/>
  </si>
  <si>
    <r>
      <t>※　　この様式は講師ご本人が</t>
    </r>
    <r>
      <rPr>
        <sz val="11"/>
        <rFont val="ＭＳ Ｐゴシック"/>
        <family val="3"/>
        <charset val="128"/>
      </rPr>
      <t>記入してください。</t>
    </r>
    <rPh sb="5" eb="7">
      <t>ヨウシキ</t>
    </rPh>
    <rPh sb="8" eb="10">
      <t>コウシ</t>
    </rPh>
    <rPh sb="11" eb="13">
      <t>ホンニン</t>
    </rPh>
    <rPh sb="14" eb="16">
      <t>キニュウ</t>
    </rPh>
    <phoneticPr fontId="14"/>
  </si>
  <si>
    <t>認定様式第7の1号</t>
    <phoneticPr fontId="14"/>
  </si>
  <si>
    <t>キャリアコンサルティングを行う場所</t>
    <rPh sb="13" eb="14">
      <t>オコナ</t>
    </rPh>
    <rPh sb="15" eb="17">
      <t>バショ</t>
    </rPh>
    <phoneticPr fontId="14"/>
  </si>
  <si>
    <t>　　 ④　２人目以降の講師の代わりに助手を配置することが出来ます（助手のみ配置することは認められません。）。</t>
    <rPh sb="14" eb="15">
      <t>カ</t>
    </rPh>
    <rPh sb="18" eb="20">
      <t>ジョシュ</t>
    </rPh>
    <rPh sb="21" eb="23">
      <t>ハイチ</t>
    </rPh>
    <rPh sb="28" eb="30">
      <t>デキ</t>
    </rPh>
    <phoneticPr fontId="14"/>
  </si>
  <si>
    <t>　　　　　講師の代わりに配置する助手については、「助手」の欄に✔印を記入してください。</t>
    <rPh sb="5" eb="7">
      <t>コウシ</t>
    </rPh>
    <rPh sb="8" eb="9">
      <t>カ</t>
    </rPh>
    <rPh sb="12" eb="14">
      <t>ハイチ</t>
    </rPh>
    <rPh sb="16" eb="18">
      <t>ジョシュ</t>
    </rPh>
    <rPh sb="25" eb="27">
      <t>ジョシュ</t>
    </rPh>
    <rPh sb="29" eb="30">
      <t>ラン</t>
    </rPh>
    <rPh sb="32" eb="33">
      <t>シルシ</t>
    </rPh>
    <rPh sb="34" eb="36">
      <t>キニュウ</t>
    </rPh>
    <phoneticPr fontId="14"/>
  </si>
  <si>
    <t>受講者をグループに分ける場合には、グループごとに配置し、かつ実技の危険の程度・指導の難易度・受講者の特性に応じて、きめ細かい指導ができる講師の数である。</t>
    <phoneticPr fontId="14"/>
  </si>
  <si>
    <t>・講師は、１人以上配置されている。
・実技（パソコンを使用する科目を含む。）については、訓練の内容、指導の難易（度）、実技の実施に伴う危険の程度や受講者の特性を踏まえたきめ細かい指導の必要性に応じ、必要な数の講師または助手を配置している（助手のみの配置は認められない。）。</t>
    <phoneticPr fontId="14"/>
  </si>
  <si>
    <r>
      <t>　　③　就職支援責任者となる者
　　　能開法第30条の３に規定するキャリアコンサルタント</t>
    </r>
    <r>
      <rPr>
        <sz val="12"/>
        <color rgb="FFFF0000"/>
        <rFont val="ＭＳ ゴシック"/>
        <family val="3"/>
        <charset val="128"/>
      </rPr>
      <t>、</t>
    </r>
    <r>
      <rPr>
        <sz val="12"/>
        <rFont val="ＭＳ ゴシック"/>
        <family val="3"/>
        <charset val="128"/>
      </rPr>
      <t>キャリアコンサルティング技能士（1級又は2級）又は能開法第28条第１項に規定する職業訓練指導員免許を
　　　保有する者であることが望ましい。</t>
    </r>
    <rPh sb="4" eb="11">
      <t>シュウショクシエンセキニンシャ</t>
    </rPh>
    <rPh sb="14" eb="15">
      <t>シャ</t>
    </rPh>
    <rPh sb="19" eb="21">
      <t>ノウカイ</t>
    </rPh>
    <rPh sb="21" eb="22">
      <t>ホウ</t>
    </rPh>
    <rPh sb="22" eb="23">
      <t>ダイ</t>
    </rPh>
    <rPh sb="25" eb="26">
      <t>ジョウ</t>
    </rPh>
    <rPh sb="29" eb="31">
      <t>キテイ</t>
    </rPh>
    <rPh sb="110" eb="111">
      <t>ノゾ</t>
    </rPh>
    <phoneticPr fontId="14"/>
  </si>
  <si>
    <r>
      <t>　　（添付書類：キャリアコンサルタント登録証（写）</t>
    </r>
    <r>
      <rPr>
        <sz val="12"/>
        <color rgb="FFFF0000"/>
        <rFont val="ＭＳ ゴシック"/>
        <family val="3"/>
        <charset val="128"/>
      </rPr>
      <t>、</t>
    </r>
    <r>
      <rPr>
        <sz val="12"/>
        <rFont val="ＭＳ ゴシック"/>
        <family val="3"/>
        <charset val="128"/>
      </rPr>
      <t>キャリアコンサルティング技能士（1級又は2級）の合格証書又は合格通知書（写）</t>
    </r>
    <r>
      <rPr>
        <sz val="12"/>
        <color rgb="FFFF0000"/>
        <rFont val="ＭＳ ゴシック"/>
        <family val="3"/>
        <charset val="128"/>
      </rPr>
      <t>、</t>
    </r>
    <r>
      <rPr>
        <sz val="12"/>
        <rFont val="ＭＳ ゴシック"/>
        <family val="3"/>
        <charset val="128"/>
      </rPr>
      <t>又は職業訓練指導員免許証（写））</t>
    </r>
    <rPh sb="3" eb="5">
      <t>テンプ</t>
    </rPh>
    <rPh sb="5" eb="7">
      <t>ショルイ</t>
    </rPh>
    <rPh sb="19" eb="22">
      <t>トウロクショウ</t>
    </rPh>
    <rPh sb="23" eb="24">
      <t>ウツ</t>
    </rPh>
    <rPh sb="62" eb="63">
      <t>ウツ</t>
    </rPh>
    <phoneticPr fontId="14"/>
  </si>
  <si>
    <t>・各ユニットの映像教材の収録時間数の合計が、各ユニットの規定時間を下回る設定になっていない。（認定様式第６号添付書類）</t>
    <rPh sb="1" eb="2">
      <t>カク</t>
    </rPh>
    <rPh sb="7" eb="9">
      <t>エイゾウ</t>
    </rPh>
    <rPh sb="9" eb="11">
      <t>キョウザイ</t>
    </rPh>
    <rPh sb="12" eb="14">
      <t>シュウロク</t>
    </rPh>
    <rPh sb="14" eb="16">
      <t>ジカン</t>
    </rPh>
    <rPh sb="16" eb="17">
      <t>スウ</t>
    </rPh>
    <rPh sb="18" eb="20">
      <t>ゴウケイ</t>
    </rPh>
    <rPh sb="22" eb="23">
      <t>カク</t>
    </rPh>
    <rPh sb="28" eb="30">
      <t>キテイ</t>
    </rPh>
    <rPh sb="30" eb="32">
      <t>ジカン</t>
    </rPh>
    <rPh sb="33" eb="35">
      <t>シタマワ</t>
    </rPh>
    <rPh sb="36" eb="38">
      <t>セッテイ</t>
    </rPh>
    <rPh sb="47" eb="52">
      <t>ニンテイヨウシキダイ</t>
    </rPh>
    <rPh sb="53" eb="54">
      <t>ゴウ</t>
    </rPh>
    <rPh sb="54" eb="58">
      <t>テンプショルイ</t>
    </rPh>
    <phoneticPr fontId="14"/>
  </si>
  <si>
    <t xml:space="preserve">・外部動画サイト（不特定多数の者が自由に見ることができる無料の動画サイト等）を使用していない。 </t>
    <phoneticPr fontId="14"/>
  </si>
  <si>
    <t>001</t>
    <phoneticPr fontId="14"/>
  </si>
  <si>
    <t>002</t>
    <phoneticPr fontId="14"/>
  </si>
  <si>
    <t>02</t>
  </si>
  <si>
    <t>03</t>
  </si>
  <si>
    <t>04</t>
  </si>
  <si>
    <t>05</t>
  </si>
  <si>
    <t>06</t>
  </si>
  <si>
    <t>07</t>
  </si>
  <si>
    <t>08</t>
  </si>
  <si>
    <t>09</t>
  </si>
  <si>
    <t>10</t>
  </si>
  <si>
    <t>11</t>
  </si>
  <si>
    <t>12</t>
  </si>
  <si>
    <t>13</t>
  </si>
  <si>
    <t>14</t>
  </si>
  <si>
    <t>15</t>
  </si>
  <si>
    <t>16</t>
  </si>
  <si>
    <t>17</t>
  </si>
  <si>
    <t>18</t>
  </si>
  <si>
    <t>19</t>
  </si>
  <si>
    <t>20</t>
  </si>
  <si>
    <t>②訓練分野コード</t>
    <rPh sb="1" eb="3">
      <t>クンレン</t>
    </rPh>
    <rPh sb="3" eb="5">
      <t>ブンヤ</t>
    </rPh>
    <phoneticPr fontId="14"/>
  </si>
  <si>
    <t>認定様式第２号</t>
    <phoneticPr fontId="14"/>
  </si>
  <si>
    <t>育児・介護中の者、居住地域に訓練実施機関がない者、在職中の者等、訓練の受講に当たり特に配慮を必要とする者</t>
    <phoneticPr fontId="14"/>
  </si>
  <si>
    <r>
      <rPr>
        <sz val="9"/>
        <color rgb="FFFF0000"/>
        <rFont val="ＭＳ Ｐゴシック"/>
        <family val="3"/>
        <charset val="128"/>
      </rPr>
      <t>（１）</t>
    </r>
    <r>
      <rPr>
        <sz val="9"/>
        <rFont val="ＭＳ Ｐゴシック"/>
        <family val="3"/>
        <charset val="128"/>
      </rPr>
      <t xml:space="preserve">育児・介護中の者、居住地域に訓練実施機関がない者、在職中の者等、訓練の受講に当たり特に配慮を必要とする者
</t>
    </r>
    <r>
      <rPr>
        <sz val="9"/>
        <color rgb="FFFF0000"/>
        <rFont val="ＭＳ Ｐゴシック"/>
        <family val="3"/>
        <charset val="128"/>
      </rPr>
      <t>（２）</t>
    </r>
    <r>
      <rPr>
        <sz val="9"/>
        <rFont val="ＭＳ Ｐゴシック"/>
        <family val="3"/>
        <charset val="128"/>
      </rPr>
      <t>自宅にパソコン等の情報通信機器を備え、通信費の負担ができる者、キーボード操作ができる者</t>
    </r>
    <rPh sb="88" eb="89">
      <t>モノ</t>
    </rPh>
    <rPh sb="95" eb="97">
      <t>ソウサ</t>
    </rPh>
    <rPh sb="101" eb="102">
      <t>モノ</t>
    </rPh>
    <phoneticPr fontId="14"/>
  </si>
  <si>
    <t>令和　　年　　月　　日</t>
    <phoneticPr fontId="14"/>
  </si>
  <si>
    <t>現在</t>
    <phoneticPr fontId="14"/>
  </si>
  <si>
    <t>　　年　　月　　日</t>
    <phoneticPr fontId="14"/>
  </si>
  <si>
    <t>実務経験・指導（等）業務の経験を
証明する書類</t>
    <phoneticPr fontId="14"/>
  </si>
  <si>
    <t>Ｊａｖａ、Ｐｙｔｈｏｎ、ＨＴＭＬ／ＣＳＳ等について基本的な知識を身につけ、基本的なアプリ開発やＷｅｂ 開発事業等の作業ができる。</t>
    <rPh sb="20" eb="21">
      <t>ナド</t>
    </rPh>
    <rPh sb="25" eb="28">
      <t>キホンテキ</t>
    </rPh>
    <rPh sb="29" eb="31">
      <t>チシキ</t>
    </rPh>
    <rPh sb="32" eb="33">
      <t>ミ</t>
    </rPh>
    <rPh sb="37" eb="40">
      <t>キホンテキ</t>
    </rPh>
    <rPh sb="44" eb="46">
      <t>カイハツ</t>
    </rPh>
    <rPh sb="51" eb="53">
      <t>カイハツ</t>
    </rPh>
    <rPh sb="53" eb="55">
      <t>ジギョウ</t>
    </rPh>
    <rPh sb="55" eb="56">
      <t>トウ</t>
    </rPh>
    <rPh sb="57" eb="59">
      <t>サギョウ</t>
    </rPh>
    <phoneticPr fontId="14"/>
  </si>
  <si>
    <t>Ｏｒａｃｌｅ　Ｃｅｒｔｉｆｉｅｄ　Ｊａｖａ　Ｐｒｏｇｒａｍｍｅｒ　Ｓｉｌｖｅｒ　ＳＥ　１１</t>
    <phoneticPr fontId="14"/>
  </si>
  <si>
    <t>Ｏｒａｃｌｅ</t>
    <phoneticPr fontId="14"/>
  </si>
  <si>
    <t>Ｊａｖａ、Ｐｙｔｈｏｎ、ＨＴＭＬ／ＣＳＳ等について基本的な知識及び技能・技術を習得する。【ｅラーニングコース（ＰＣ貸出あり（有料）、モバイルルータ貸出あり（有料））・オンライン対応コース】【ＩＴ資格】【ＤＳＳ対応】</t>
    <rPh sb="20" eb="21">
      <t>ナド</t>
    </rPh>
    <rPh sb="25" eb="28">
      <t>キホンテキ</t>
    </rPh>
    <rPh sb="29" eb="31">
      <t>チシキ</t>
    </rPh>
    <rPh sb="31" eb="32">
      <t>オヨ</t>
    </rPh>
    <rPh sb="33" eb="35">
      <t>ギノウ</t>
    </rPh>
    <rPh sb="36" eb="38">
      <t>ギジュツ</t>
    </rPh>
    <rPh sb="39" eb="41">
      <t>シュウトク</t>
    </rPh>
    <rPh sb="88" eb="90">
      <t>タイオウ</t>
    </rPh>
    <rPh sb="97" eb="99">
      <t>シカク</t>
    </rPh>
    <rPh sb="104" eb="106">
      <t>タイオウ</t>
    </rPh>
    <phoneticPr fontId="14"/>
  </si>
  <si>
    <t>　なお、申請した職業訓練の内容に関して、調査が行われる場合は、関係機関（厚生労働省及び独立行政法人高齢・障害・求職者雇用支援機構等）が実施する調査に協力します。</t>
    <phoneticPr fontId="14"/>
  </si>
  <si>
    <t>法律（求職者支援法）に基づく職業訓練について、下記のとおり誓約します。</t>
    <phoneticPr fontId="14"/>
  </si>
  <si>
    <t>付けで認定申請した職業訓練の実施等による特定求職者の就職の支援に関する</t>
    <phoneticPr fontId="14"/>
  </si>
  <si>
    <r>
      <t>各種就職支援等の実施
【添付書類】
・　キャリアコンサルティング担当者（キャリアコンサルタント</t>
    </r>
    <r>
      <rPr>
        <sz val="18"/>
        <color rgb="FFFF0000"/>
        <rFont val="ＭＳ Ｐゴシック"/>
        <family val="3"/>
        <charset val="128"/>
      </rPr>
      <t>、</t>
    </r>
    <r>
      <rPr>
        <sz val="18"/>
        <rFont val="ＭＳ Ｐゴシック"/>
        <family val="3"/>
        <charset val="128"/>
      </rPr>
      <t>キャリアコンサルティング技能士（1級又は2級）又は能開法第28条第１項に規定する職業訓練指導員免許を保有する者）の要件が確認できる書類（キャリアコンサルタント登録証（写）</t>
    </r>
    <r>
      <rPr>
        <sz val="18"/>
        <color rgb="FFFF0000"/>
        <rFont val="ＭＳ Ｐゴシック"/>
        <family val="3"/>
        <charset val="128"/>
      </rPr>
      <t>、</t>
    </r>
    <r>
      <rPr>
        <sz val="18"/>
        <rFont val="ＭＳ Ｐゴシック"/>
        <family val="3"/>
        <charset val="128"/>
      </rPr>
      <t>キャリアコンサルティング技能検定合格証書又は合格通知書（写）又は職業訓練指導員免許証（写））</t>
    </r>
    <r>
      <rPr>
        <b/>
        <sz val="18"/>
        <rFont val="ＭＳ Ｐゴシック"/>
        <family val="3"/>
        <charset val="128"/>
      </rPr>
      <t>《省》</t>
    </r>
    <r>
      <rPr>
        <sz val="18"/>
        <rFont val="ＭＳ Ｐゴシック"/>
        <family val="3"/>
        <charset val="128"/>
      </rPr>
      <t xml:space="preserve">
・　就職支援責任者の雇用保険被保険者資格取得等確認通知書（事業主通知用）（写）（雇用保険の被保険者でない場合は、「労働条件通知書」等の直接雇用していることが分かる書類）</t>
    </r>
    <r>
      <rPr>
        <b/>
        <sz val="18"/>
        <rFont val="ＭＳ Ｐゴシック"/>
        <family val="3"/>
        <charset val="128"/>
      </rPr>
      <t xml:space="preserve">《省》
</t>
    </r>
    <r>
      <rPr>
        <sz val="18"/>
        <rFont val="ＭＳ Ｐゴシック"/>
        <family val="3"/>
        <charset val="128"/>
      </rPr>
      <t>・　就職支援責任者が適切に就職支援を行うことを示す資料（就職支援責任者の勤務予定表及び就職支援のフローがわかる書類又は訓練期間中の就職支援スケジュール 等）</t>
    </r>
    <rPh sb="32" eb="34">
      <t>タントウ</t>
    </rPh>
    <rPh sb="60" eb="63">
      <t>ギノウシ</t>
    </rPh>
    <rPh sb="65" eb="66">
      <t>キュウ</t>
    </rPh>
    <rPh sb="66" eb="67">
      <t>マタ</t>
    </rPh>
    <rPh sb="69" eb="70">
      <t>キュウ</t>
    </rPh>
    <rPh sb="105" eb="107">
      <t>ヨウケン</t>
    </rPh>
    <rPh sb="108" eb="110">
      <t>カクニン</t>
    </rPh>
    <rPh sb="113" eb="115">
      <t>ショルイ</t>
    </rPh>
    <rPh sb="131" eb="132">
      <t>ウツ</t>
    </rPh>
    <phoneticPr fontId="14"/>
  </si>
  <si>
    <t>就職支援責任者の業務等は次のとおりであること。
　　①配置
　　　訓練実施日数のうち50％の日数は、全日、就職支援責任者を務める訓練実施施設で業務を遂行すること（他業務と兼務することは差し支えない）。
　　（添付書類　：　就職支援責任者が適切に就職支援を行うことを示す資料
　　　　　　　　　　（就職支援責任者の勤務予定表及び就職支援のフローがわかる書類又は訓練期間中の就職支援スケジュール　等）</t>
    <rPh sb="0" eb="2">
      <t>シュウショク</t>
    </rPh>
    <rPh sb="2" eb="7">
      <t>シエンセキニンシャ</t>
    </rPh>
    <rPh sb="8" eb="10">
      <t>ギョウム</t>
    </rPh>
    <rPh sb="10" eb="11">
      <t>トウ</t>
    </rPh>
    <rPh sb="12" eb="13">
      <t>ツギ</t>
    </rPh>
    <rPh sb="27" eb="29">
      <t>ハイチ</t>
    </rPh>
    <rPh sb="33" eb="35">
      <t>クンレン</t>
    </rPh>
    <rPh sb="35" eb="37">
      <t>ジッシ</t>
    </rPh>
    <rPh sb="37" eb="39">
      <t>ニッスウ</t>
    </rPh>
    <rPh sb="46" eb="48">
      <t>ニッスウ</t>
    </rPh>
    <rPh sb="50" eb="52">
      <t>ゼンニチ</t>
    </rPh>
    <rPh sb="53" eb="55">
      <t>シュウショク</t>
    </rPh>
    <rPh sb="55" eb="60">
      <t>シエンセキニンシャ</t>
    </rPh>
    <rPh sb="61" eb="62">
      <t>ツト</t>
    </rPh>
    <rPh sb="64" eb="66">
      <t>クンレン</t>
    </rPh>
    <rPh sb="66" eb="68">
      <t>ジッシ</t>
    </rPh>
    <rPh sb="68" eb="70">
      <t>シセツ</t>
    </rPh>
    <rPh sb="71" eb="73">
      <t>ギョウム</t>
    </rPh>
    <rPh sb="74" eb="76">
      <t>スイコウ</t>
    </rPh>
    <rPh sb="81" eb="82">
      <t>タ</t>
    </rPh>
    <rPh sb="82" eb="84">
      <t>ギョウム</t>
    </rPh>
    <rPh sb="85" eb="87">
      <t>ケンム</t>
    </rPh>
    <rPh sb="92" eb="93">
      <t>サ</t>
    </rPh>
    <rPh sb="94" eb="95">
      <t>ツカ</t>
    </rPh>
    <rPh sb="157" eb="159">
      <t>キンム</t>
    </rPh>
    <rPh sb="159" eb="162">
      <t>ヨテイヒョウ</t>
    </rPh>
    <rPh sb="162" eb="163">
      <t>オヨ</t>
    </rPh>
    <phoneticPr fontId="14"/>
  </si>
  <si>
    <t>5-27-ｘｘ-ｘｘｘ-ｘｘ-ｘｘｘｘ</t>
    <phoneticPr fontId="14"/>
  </si>
  <si>
    <t>（１）託児サービス付き訓練として設定している場合はチェックを入れてください。</t>
    <phoneticPr fontId="14"/>
  </si>
  <si>
    <t>訓練分野</t>
    <rPh sb="0" eb="2">
      <t>クンレン</t>
    </rPh>
    <rPh sb="2" eb="4">
      <t>ブンヤ</t>
    </rPh>
    <phoneticPr fontId="14"/>
  </si>
  <si>
    <t>02 ＩＴ分野　</t>
  </si>
  <si>
    <t>05 介護・医療・福祉分野</t>
  </si>
  <si>
    <t>20 その他の分野</t>
  </si>
  <si>
    <t>※　チェックした内容に該当することを証明する書類の写しを併せて提出してください。</t>
    <rPh sb="8" eb="10">
      <t>ナイヨウ</t>
    </rPh>
    <rPh sb="11" eb="13">
      <t>ガイトウ</t>
    </rPh>
    <rPh sb="18" eb="20">
      <t>ショウメイ</t>
    </rPh>
    <rPh sb="22" eb="24">
      <t>ショルイ</t>
    </rPh>
    <rPh sb="25" eb="26">
      <t>ウツ</t>
    </rPh>
    <rPh sb="28" eb="29">
      <t>アワ</t>
    </rPh>
    <rPh sb="31" eb="33">
      <t>テイシュツ</t>
    </rPh>
    <phoneticPr fontId="14"/>
  </si>
  <si>
    <t>※１　ここで言う「過去１年間」とは、申請受付開始日の１年前の日が属する月の初日から、申請受付開始日までを指します。</t>
    <rPh sb="6" eb="7">
      <t>イ</t>
    </rPh>
    <rPh sb="9" eb="11">
      <t>カコ</t>
    </rPh>
    <rPh sb="12" eb="14">
      <t>ネンカン</t>
    </rPh>
    <phoneticPr fontId="14"/>
  </si>
  <si>
    <t>A</t>
    <phoneticPr fontId="14"/>
  </si>
  <si>
    <t>B</t>
    <phoneticPr fontId="14"/>
  </si>
  <si>
    <t>□</t>
    <phoneticPr fontId="14"/>
  </si>
  <si>
    <t>　　　（添付書類　：　雇用保険被保険者資格取得等確認通知書（事業主通知用）（写）（雇用保険の被保険者でない場合は、「労働条件通知書」等の直接雇用して
　　　　　　　　　　いることが分かる書類）
　　　　※　就職支援責任者については、申請者と直接の雇用関係（代表者及び役員も可）にあることが必要です。直接の雇用関係にある場合、チェック欄（□）に
　　　　　✔を記入してください。チェック欄に記入がない場合は、説明を求める場合があります。</t>
    <phoneticPr fontId="14"/>
  </si>
  <si>
    <t>訓練期間中に少なくとも３回以上（訓練を受ける期間が３か月に満たない場合は、１か月に少なくとも１回以上）ジョブ・カードを活用したキャリアコンサルティングを行うこと。＜必須＞※　実施時期を認定様式第6号「推奨訓練日程計画表」に記載してください。</t>
    <rPh sb="16" eb="18">
      <t>クンレン</t>
    </rPh>
    <rPh sb="19" eb="20">
      <t>ウ</t>
    </rPh>
    <rPh sb="22" eb="24">
      <t>キカン</t>
    </rPh>
    <rPh sb="27" eb="28">
      <t>ツキ</t>
    </rPh>
    <rPh sb="33" eb="35">
      <t>バアイ</t>
    </rPh>
    <rPh sb="39" eb="40">
      <t>ツキ</t>
    </rPh>
    <rPh sb="41" eb="42">
      <t>スク</t>
    </rPh>
    <rPh sb="47" eb="48">
      <t>カイ</t>
    </rPh>
    <rPh sb="48" eb="50">
      <t>イジョウ</t>
    </rPh>
    <rPh sb="59" eb="61">
      <t>カツヨウ</t>
    </rPh>
    <rPh sb="92" eb="94">
      <t>ニンテイ</t>
    </rPh>
    <rPh sb="96" eb="97">
      <t>ダイ</t>
    </rPh>
    <phoneticPr fontId="14"/>
  </si>
  <si>
    <t>公共職業安定所への来所日前に、訪問指導を行うこと。＜必須＞※　来所日は、認定様式第6号「推奨訓練日程計画表」のとおり</t>
    <rPh sb="40" eb="41">
      <t>ダイ</t>
    </rPh>
    <phoneticPr fontId="14"/>
  </si>
  <si>
    <t>④
訓練の種別
※自動表示</t>
    <rPh sb="2" eb="4">
      <t>クンレン</t>
    </rPh>
    <rPh sb="5" eb="7">
      <t>シュベツ</t>
    </rPh>
    <rPh sb="10" eb="12">
      <t>ジドウ</t>
    </rPh>
    <rPh sb="12" eb="14">
      <t>ヒョウジ</t>
    </rPh>
    <phoneticPr fontId="52"/>
  </si>
  <si>
    <t>⑤
訓練分野
※自動表示</t>
    <rPh sb="2" eb="4">
      <t>クンレン</t>
    </rPh>
    <rPh sb="4" eb="6">
      <t>ブンヤ</t>
    </rPh>
    <rPh sb="9" eb="11">
      <t>ジドウ</t>
    </rPh>
    <rPh sb="11" eb="13">
      <t>ヒョウジ</t>
    </rPh>
    <phoneticPr fontId="52"/>
  </si>
  <si>
    <t>　　※7　　⑧受講者は、⑨中退者と⑪修了者の合計と同じ値になります（ただし、拡大対象者（直ちに転職せずに働きながらスキルアップを目指す者）が受講していた場合については、⑪修了者欄からは除かれるため、
　　　　　この限りではありません。）。</t>
    <phoneticPr fontId="14"/>
  </si>
  <si>
    <t>　　申請を行おうとする都道府県において、過去１年間（※１）に終了する委託訓練を受託した実績を有する場合
　は、以下の項目をご記入ください。</t>
    <rPh sb="2" eb="4">
      <t>シンセイ</t>
    </rPh>
    <rPh sb="5" eb="6">
      <t>オコナ</t>
    </rPh>
    <rPh sb="11" eb="15">
      <t>トドウフケン</t>
    </rPh>
    <rPh sb="20" eb="22">
      <t>カコ</t>
    </rPh>
    <rPh sb="23" eb="25">
      <t>ネンカン</t>
    </rPh>
    <rPh sb="30" eb="32">
      <t>シュウリョウ</t>
    </rPh>
    <rPh sb="34" eb="36">
      <t>イタク</t>
    </rPh>
    <rPh sb="36" eb="38">
      <t>クンレン</t>
    </rPh>
    <rPh sb="39" eb="41">
      <t>ジュタク</t>
    </rPh>
    <rPh sb="43" eb="45">
      <t>ジッセキ</t>
    </rPh>
    <rPh sb="46" eb="47">
      <t>ユウ</t>
    </rPh>
    <rPh sb="49" eb="51">
      <t>バアイ</t>
    </rPh>
    <rPh sb="55" eb="57">
      <t>イカ</t>
    </rPh>
    <rPh sb="58" eb="60">
      <t>コウモク</t>
    </rPh>
    <rPh sb="62" eb="63">
      <t>キ</t>
    </rPh>
    <rPh sb="63" eb="64">
      <t>イレル</t>
    </rPh>
    <phoneticPr fontId="14"/>
  </si>
  <si>
    <t>※２　訓練を受託したことが分かる書類（委託訓練契約書の写し等）及び訓練を終了したことが分かる書類（委託費が振込まれた通帳の写し等）を併せて提出してください。</t>
    <rPh sb="3" eb="5">
      <t>クンレン</t>
    </rPh>
    <rPh sb="6" eb="8">
      <t>ジュタク</t>
    </rPh>
    <rPh sb="13" eb="14">
      <t>ワ</t>
    </rPh>
    <rPh sb="16" eb="18">
      <t>ショルイ</t>
    </rPh>
    <rPh sb="19" eb="21">
      <t>イタク</t>
    </rPh>
    <rPh sb="21" eb="23">
      <t>クンレン</t>
    </rPh>
    <rPh sb="23" eb="26">
      <t>ケイヤクショ</t>
    </rPh>
    <rPh sb="27" eb="28">
      <t>ウツ</t>
    </rPh>
    <rPh sb="29" eb="30">
      <t>ナド</t>
    </rPh>
    <rPh sb="31" eb="32">
      <t>オヨ</t>
    </rPh>
    <rPh sb="33" eb="35">
      <t>クンレン</t>
    </rPh>
    <rPh sb="36" eb="38">
      <t>シュウリョウ</t>
    </rPh>
    <rPh sb="43" eb="44">
      <t>ワ</t>
    </rPh>
    <rPh sb="46" eb="48">
      <t>ショルイ</t>
    </rPh>
    <rPh sb="49" eb="51">
      <t>イタク</t>
    </rPh>
    <rPh sb="51" eb="52">
      <t>ヒ</t>
    </rPh>
    <rPh sb="53" eb="55">
      <t>フリコ</t>
    </rPh>
    <rPh sb="58" eb="60">
      <t>ツウチョウ</t>
    </rPh>
    <rPh sb="61" eb="62">
      <t>ウツ</t>
    </rPh>
    <rPh sb="63" eb="64">
      <t>ナド</t>
    </rPh>
    <rPh sb="66" eb="67">
      <t>アワ</t>
    </rPh>
    <rPh sb="69" eb="71">
      <t>テイシュツ</t>
    </rPh>
    <phoneticPr fontId="14"/>
  </si>
  <si>
    <t>４　託児サービス付き訓練</t>
    <rPh sb="2" eb="4">
      <t>タクジ</t>
    </rPh>
    <rPh sb="8" eb="9">
      <t>ツ</t>
    </rPh>
    <rPh sb="10" eb="12">
      <t>クンレン</t>
    </rPh>
    <phoneticPr fontId="14"/>
  </si>
  <si>
    <t>　申請を行おうとする都道府県において、他の訓練分野で実績枠での申請を行うことができる就職実績を有している場合で、就職実績を有していない訓練分野で申請する場合は、直近の就職実績を有する訓練科について以下の項目をご記入ください（加点されるのは①で求人ニーズ等があると判断された場合となります。）。</t>
    <rPh sb="80" eb="82">
      <t>チョッキン</t>
    </rPh>
    <rPh sb="83" eb="85">
      <t>シュウショク</t>
    </rPh>
    <rPh sb="85" eb="87">
      <t>ジッセキ</t>
    </rPh>
    <rPh sb="88" eb="89">
      <t>ユウ</t>
    </rPh>
    <rPh sb="91" eb="94">
      <t>クンレンカ</t>
    </rPh>
    <rPh sb="112" eb="114">
      <t>カテン</t>
    </rPh>
    <rPh sb="121" eb="123">
      <t>キュウジン</t>
    </rPh>
    <rPh sb="126" eb="127">
      <t>トウ</t>
    </rPh>
    <rPh sb="131" eb="133">
      <t>ハンダン</t>
    </rPh>
    <rPh sb="136" eb="138">
      <t>バアイ</t>
    </rPh>
    <phoneticPr fontId="14"/>
  </si>
  <si>
    <t>下記の「デジタルリテラシーを含むカリキュラム例」の中から、就職先業界で必要なカリキュラムを検討の上、訓練コースの中で実施するものに、チェック欄に（☑）を入れてください。（A（１項目以上）及びBを必ず設定してください。）
Aにおいて下記の中に該当するものがない場合は、その他の欄に別表を参考に検討したカリキュラム内容とDXリテラシー標準の該当項目の番号を記載してください。</t>
    <rPh sb="88" eb="92">
      <t>コウモクイジョウ</t>
    </rPh>
    <rPh sb="93" eb="94">
      <t>オヨ</t>
    </rPh>
    <rPh sb="97" eb="98">
      <t>カナラ</t>
    </rPh>
    <rPh sb="99" eb="101">
      <t>セッテイ</t>
    </rPh>
    <rPh sb="139" eb="141">
      <t>ベッピョウ</t>
    </rPh>
    <phoneticPr fontId="14"/>
  </si>
  <si>
    <t>個人情報保護の体制がとれている。
《個人情報を漏えいする恐れがある場合として、認められない例》
・実施状況確認時の会話等が外部に聞こえてしまう。
・教室や事務室が視覚的に外部と仕切られていない（カーテン等がなく、部屋の外から中が見えてしまう。）。
・事務室を訓練実施機関以外の者が使用する。
・事務室（書類保管場所）の入口が外から施錠できず、かつ、個人情報を保管する書庫等の施錠ができない又は容易に持ち出せる。
・訓練実施施設が使用するインターネット回線が、不特定多数が利用する公衆無線LAN（Free Wi-Fi等）である。</t>
    <rPh sb="74" eb="76">
      <t>キョウシツ</t>
    </rPh>
    <rPh sb="77" eb="79">
      <t>ジム</t>
    </rPh>
    <rPh sb="79" eb="80">
      <t>シツ</t>
    </rPh>
    <rPh sb="101" eb="102">
      <t>トウ</t>
    </rPh>
    <rPh sb="125" eb="128">
      <t>ジムシツ</t>
    </rPh>
    <rPh sb="147" eb="150">
      <t>ジムシツ</t>
    </rPh>
    <rPh sb="151" eb="153">
      <t>ショルイ</t>
    </rPh>
    <rPh sb="153" eb="155">
      <t>ホカン</t>
    </rPh>
    <rPh sb="155" eb="157">
      <t>バショ</t>
    </rPh>
    <rPh sb="162" eb="163">
      <t>ソト</t>
    </rPh>
    <rPh sb="194" eb="195">
      <t>マタ</t>
    </rPh>
    <phoneticPr fontId="14"/>
  </si>
  <si>
    <t>過去１年間に実施した求職者支援訓練の就職状況
【添付書類】
・（eラーニングAの場合）過去１年間において、全国の支部から通知された直近３科分の「就職率確定通知書（様式A-10）」（写）
※「就職率確定通知書（様式A-10）」が通知された訓練科の訓練形態（通所・通信（同時双方向型）・ｅラーニング）は問わないこと。</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rPh sb="24" eb="26">
      <t>テンプ</t>
    </rPh>
    <rPh sb="26" eb="28">
      <t>ショルイ</t>
    </rPh>
    <rPh sb="40" eb="42">
      <t>バアイ</t>
    </rPh>
    <rPh sb="65" eb="67">
      <t>チョッキン</t>
    </rPh>
    <phoneticPr fontId="14"/>
  </si>
  <si>
    <t>第１５の１号
又は
第１５の２号</t>
    <rPh sb="0" eb="1">
      <t>ダイ</t>
    </rPh>
    <rPh sb="5" eb="6">
      <t>ゴウ</t>
    </rPh>
    <rPh sb="7" eb="8">
      <t>マタ</t>
    </rPh>
    <rPh sb="10" eb="11">
      <t>ダイ</t>
    </rPh>
    <rPh sb="15" eb="16">
      <t>ゴウ</t>
    </rPh>
    <phoneticPr fontId="14"/>
  </si>
  <si>
    <r>
      <t>講師を担当する者の経歴等がわかる書類（認定様式第７の３号「講師の経歴等確認書」、職務経歴書（写）　等）</t>
    </r>
    <r>
      <rPr>
        <b/>
        <sz val="18"/>
        <rFont val="ＭＳ Ｐゴシック"/>
        <family val="3"/>
        <charset val="128"/>
      </rPr>
      <t xml:space="preserve">《省》
</t>
    </r>
    <r>
      <rPr>
        <sz val="18"/>
        <rFont val="ＭＳ Ｐゴシック"/>
        <family val="3"/>
        <charset val="128"/>
      </rPr>
      <t>【添付書類】
・　職務経歴書（写）や講師の経歴等確認書（認定様式第７の３号）等に記載されている実務経験・指導（等）業務の経験の内容及び年数を証明する書類（写）</t>
    </r>
    <r>
      <rPr>
        <b/>
        <sz val="18"/>
        <rFont val="ＭＳ Ｐゴシック"/>
        <family val="3"/>
        <charset val="128"/>
      </rPr>
      <t>《省》</t>
    </r>
    <r>
      <rPr>
        <sz val="18"/>
        <rFont val="ＭＳ Ｐゴシック"/>
        <family val="3"/>
        <charset val="128"/>
      </rPr>
      <t xml:space="preserve">
※ 講師要件を満たすことが確認できる年数分必要。
※ 実務経験・指導（等）業務の経験の内容及び年数の確認に影響しない個人情報については黒塗り等して提出すること。
（証明書類の例）
労働契約書、労働条件通知書、職務証明書、在職証明書等の勤務先からの証明書類、請負契約書 等の写し</t>
    </r>
    <rPh sb="133" eb="134">
      <t>ウツ</t>
    </rPh>
    <rPh sb="264" eb="266">
      <t>ショルイ</t>
    </rPh>
    <rPh sb="267" eb="269">
      <t>ウケオイ</t>
    </rPh>
    <rPh sb="269" eb="272">
      <t>ケイヤクショ</t>
    </rPh>
    <phoneticPr fontId="13"/>
  </si>
  <si>
    <r>
      <t>選定における加点要素確認表（実績枠又は新規参入枠）
【添付書類】
・　地域の求人ニーズ等を踏まえた訓練内容であることがわかる書類
・　就職支援責任者が取得していた場合に加点となる資格等の確認ができる書類（キャリアコンサルタント登録証、キャリアコンサルティング技能検定合格証書又は合格通知書（写）等）
　※　キャリアコンサルタント登録証の有効期間が訓練終了前に満了する場合は、併せて登録更新に係る申出書（任意様式）</t>
    </r>
    <r>
      <rPr>
        <b/>
        <sz val="18"/>
        <rFont val="ＭＳ Ｐゴシック"/>
        <family val="3"/>
        <charset val="128"/>
      </rPr>
      <t xml:space="preserve">
</t>
    </r>
    <r>
      <rPr>
        <sz val="18"/>
        <rFont val="ＭＳ Ｐゴシック"/>
        <family val="3"/>
        <charset val="128"/>
      </rPr>
      <t>・　職業訓練サービスガイドライン適合事業所認定の認定書（写）</t>
    </r>
    <r>
      <rPr>
        <b/>
        <sz val="18"/>
        <rFont val="ＭＳ Ｐゴシック"/>
        <family val="3"/>
        <charset val="128"/>
      </rPr>
      <t xml:space="preserve">
</t>
    </r>
    <r>
      <rPr>
        <sz val="18"/>
        <rFont val="ＭＳ Ｐゴシック"/>
        <family val="3"/>
        <charset val="128"/>
      </rPr>
      <t>・　公共職業訓練（委託訓練）を受託したことが分かる書類（委託訓練契約書の写し等）及び訓練を終了したことが分かる書類（委託費が振込まれた通帳の写し等）　</t>
    </r>
    <r>
      <rPr>
        <b/>
        <sz val="18"/>
        <rFont val="ＭＳ Ｐゴシック"/>
        <family val="3"/>
        <charset val="128"/>
      </rPr>
      <t>※新規参入枠のみ</t>
    </r>
    <r>
      <rPr>
        <sz val="18"/>
        <rFont val="ＭＳ Ｐゴシック"/>
        <family val="3"/>
        <charset val="128"/>
      </rPr>
      <t xml:space="preserve">
・託児サービス提供機関が基準に該当しているか確認できる書類及び託児サービス提供機関における受入れ可能な児童の人数が確認できる書類（任意様式）</t>
    </r>
    <rPh sb="17" eb="18">
      <t>マタ</t>
    </rPh>
    <rPh sb="19" eb="21">
      <t>シンキ</t>
    </rPh>
    <rPh sb="21" eb="23">
      <t>サンニュウ</t>
    </rPh>
    <rPh sb="23" eb="24">
      <t>ワク</t>
    </rPh>
    <rPh sb="75" eb="77">
      <t>シュトク</t>
    </rPh>
    <rPh sb="81" eb="83">
      <t>バアイ</t>
    </rPh>
    <rPh sb="84" eb="86">
      <t>カテン</t>
    </rPh>
    <rPh sb="89" eb="91">
      <t>シカク</t>
    </rPh>
    <rPh sb="91" eb="92">
      <t>トウ</t>
    </rPh>
    <rPh sb="93" eb="95">
      <t>カクニン</t>
    </rPh>
    <rPh sb="99" eb="101">
      <t>ショルイ</t>
    </rPh>
    <rPh sb="113" eb="116">
      <t>トウロクショウ</t>
    </rPh>
    <rPh sb="187" eb="188">
      <t>アワ</t>
    </rPh>
    <rPh sb="231" eb="234">
      <t>ニンテイショ</t>
    </rPh>
    <rPh sb="235" eb="236">
      <t>ウツ</t>
    </rPh>
    <rPh sb="240" eb="244">
      <t>コウキョウショクギョウ</t>
    </rPh>
    <rPh sb="247" eb="249">
      <t>イタク</t>
    </rPh>
    <rPh sb="249" eb="251">
      <t>クンレン</t>
    </rPh>
    <phoneticPr fontId="14"/>
  </si>
  <si>
    <r>
      <t>実施体制等確認表
【添付書類】
・　不動産登記簿謄本（写）（運営拠点を所有する場合）、賃貸借契約書（写）（運営拠点を賃借する場合）等、施設が使用可能であることが確認できるもの</t>
    </r>
    <r>
      <rPr>
        <b/>
        <sz val="18"/>
        <rFont val="ＭＳ Ｐゴシック"/>
        <family val="3"/>
        <charset val="128"/>
      </rPr>
      <t>《省》</t>
    </r>
    <r>
      <rPr>
        <sz val="18"/>
        <rFont val="ＭＳ Ｐゴシック"/>
        <family val="3"/>
        <charset val="128"/>
      </rPr>
      <t>（※通所が発生する場合は、訓練実施場所及び事務室。）
・　運営拠点の平面図</t>
    </r>
    <r>
      <rPr>
        <b/>
        <sz val="18"/>
        <rFont val="ＭＳ Ｐゴシック"/>
        <family val="3"/>
        <charset val="128"/>
      </rPr>
      <t>《省》</t>
    </r>
    <r>
      <rPr>
        <sz val="18"/>
        <rFont val="ＭＳ Ｐゴシック"/>
        <family val="3"/>
        <charset val="128"/>
      </rPr>
      <t>（※通所が発生する場合、訓練実施場所及び事務室。）
・　介護職員養成研修等の指定通知書（写）（介護職員養成研修を求職者支援訓練として実施する場合）
・　加入する予定である災害補償制度等に関するリーフレット等</t>
    </r>
    <r>
      <rPr>
        <b/>
        <sz val="18"/>
        <rFont val="ＭＳ Ｐゴシック"/>
        <family val="3"/>
        <charset val="128"/>
      </rPr>
      <t xml:space="preserve">《省》
</t>
    </r>
    <r>
      <rPr>
        <sz val="18"/>
        <rFont val="ＭＳ Ｐゴシック"/>
        <family val="3"/>
        <charset val="128"/>
      </rPr>
      <t>・　託児サービス提供機関の要件に該当することを確認できる資料</t>
    </r>
    <r>
      <rPr>
        <b/>
        <sz val="18"/>
        <rFont val="ＭＳ Ｐゴシック"/>
        <family val="3"/>
        <charset val="128"/>
      </rPr>
      <t xml:space="preserve">
</t>
    </r>
    <r>
      <rPr>
        <sz val="18"/>
        <rFont val="ＭＳ Ｐゴシック"/>
        <family val="3"/>
        <charset val="128"/>
      </rPr>
      <t>・　職業訓練サービスガイドライン研修の修了証書（写）、修了証明書（写）又は受講証明書（写）、(受講者が講師又は事務担当者の場合は、申請者と直接雇用関係であることがわかる書類）</t>
    </r>
    <r>
      <rPr>
        <b/>
        <sz val="18"/>
        <rFont val="ＭＳ Ｐゴシック"/>
        <family val="3"/>
        <charset val="128"/>
      </rPr>
      <t xml:space="preserve">《省》
</t>
    </r>
    <r>
      <rPr>
        <sz val="18"/>
        <rFont val="ＭＳ Ｐゴシック"/>
        <family val="3"/>
        <charset val="128"/>
      </rPr>
      <t xml:space="preserve">　※ </t>
    </r>
    <r>
      <rPr>
        <sz val="18"/>
        <color rgb="FFFF0000"/>
        <rFont val="ＭＳ Ｐゴシック"/>
        <family val="3"/>
        <charset val="128"/>
      </rPr>
      <t>令和８年６月末まで</t>
    </r>
    <r>
      <rPr>
        <sz val="18"/>
        <rFont val="ＭＳ Ｐゴシック"/>
        <family val="3"/>
        <charset val="128"/>
      </rPr>
      <t>に申請する訓練科については、提出しなくても差し支えないこと。
・ISO29993及びISO21001の審査登録証（写）</t>
    </r>
    <r>
      <rPr>
        <b/>
        <sz val="18"/>
        <rFont val="ＭＳ Ｐゴシック"/>
        <family val="3"/>
        <charset val="128"/>
      </rPr>
      <t xml:space="preserve">《省》
</t>
    </r>
    <r>
      <rPr>
        <sz val="18"/>
        <rFont val="ＭＳ Ｐゴシック"/>
        <family val="3"/>
        <charset val="128"/>
      </rPr>
      <t>・LMSの契約書（写）等</t>
    </r>
    <r>
      <rPr>
        <b/>
        <sz val="18"/>
        <rFont val="ＭＳ Ｐゴシック"/>
        <family val="3"/>
        <charset val="128"/>
      </rPr>
      <t>《省》　</t>
    </r>
    <r>
      <rPr>
        <sz val="18"/>
        <rFont val="ＭＳ Ｐゴシック"/>
        <family val="3"/>
        <charset val="128"/>
      </rPr>
      <t>※外部調達の場合
・使用するLMSの内容が確認できるもの（パンフレットや仕様書等）</t>
    </r>
    <r>
      <rPr>
        <b/>
        <sz val="18"/>
        <rFont val="ＭＳ Ｐゴシック"/>
        <family val="3"/>
        <charset val="128"/>
      </rPr>
      <t>《省》</t>
    </r>
    <r>
      <rPr>
        <sz val="18"/>
        <rFont val="ＭＳ Ｐゴシック"/>
        <family val="3"/>
        <charset val="128"/>
      </rPr>
      <t xml:space="preserve">
・LMS実機確認表</t>
    </r>
    <r>
      <rPr>
        <b/>
        <sz val="18"/>
        <rFont val="ＭＳ Ｐゴシック"/>
        <family val="3"/>
        <charset val="128"/>
      </rPr>
      <t>《省》</t>
    </r>
    <r>
      <rPr>
        <sz val="18"/>
        <rFont val="ＭＳ Ｐゴシック"/>
        <family val="3"/>
        <charset val="128"/>
      </rPr>
      <t xml:space="preserve">
・ｅラーニング教材等確認表</t>
    </r>
    <rPh sb="174" eb="175">
      <t>ウツ</t>
    </rPh>
    <rPh sb="210" eb="212">
      <t>ヨテイ</t>
    </rPh>
    <rPh sb="439" eb="442">
      <t>ケイヤクショ</t>
    </rPh>
    <rPh sb="443" eb="444">
      <t>ウツ</t>
    </rPh>
    <rPh sb="445" eb="446">
      <t>トウ</t>
    </rPh>
    <rPh sb="499" eb="501">
      <t>ジッキ</t>
    </rPh>
    <rPh sb="501" eb="503">
      <t>カクニン</t>
    </rPh>
    <rPh sb="503" eb="504">
      <t>ヒョウ</t>
    </rPh>
    <phoneticPr fontId="14"/>
  </si>
  <si>
    <t>① ゴールドの認定を取得している（または、令和５年度末までに認定を取得している。）。</t>
    <rPh sb="7" eb="9">
      <t>ニンテイ</t>
    </rPh>
    <rPh sb="10" eb="12">
      <t>シュトク</t>
    </rPh>
    <rPh sb="26" eb="27">
      <t>マツ</t>
    </rPh>
    <rPh sb="30" eb="32">
      <t>ニンテイ</t>
    </rPh>
    <rPh sb="33" eb="35">
      <t>シュトク</t>
    </rPh>
    <phoneticPr fontId="14"/>
  </si>
  <si>
    <t>② シルバーの認定を取得している。</t>
    <phoneticPr fontId="14"/>
  </si>
  <si>
    <t>③ ブロンズの認定を取得している。</t>
    <phoneticPr fontId="14"/>
  </si>
  <si>
    <r>
      <rPr>
        <sz val="11"/>
        <color rgb="FFFF0000"/>
        <rFont val="ＭＳ ゴシック"/>
        <family val="3"/>
        <charset val="128"/>
      </rPr>
      <t>（２）</t>
    </r>
    <r>
      <rPr>
        <sz val="11"/>
        <rFont val="ＭＳ ゴシック"/>
        <family val="3"/>
        <charset val="128"/>
      </rPr>
      <t>公的職業訓練に関する職業訓練サービスガイドライン適合事業所認定を取得している場合は、
　　</t>
    </r>
    <r>
      <rPr>
        <sz val="11"/>
        <color rgb="FFFF0000"/>
        <rFont val="ＭＳ ゴシック"/>
        <family val="3"/>
        <charset val="128"/>
      </rPr>
      <t>認定段階に応じて次の①～③のいずれかに</t>
    </r>
    <r>
      <rPr>
        <sz val="11"/>
        <rFont val="ＭＳ ゴシック"/>
        <family val="3"/>
        <charset val="128"/>
      </rPr>
      <t>チェックを入れてください。</t>
    </r>
    <rPh sb="48" eb="50">
      <t>ニンテイ</t>
    </rPh>
    <rPh sb="50" eb="52">
      <t>ダンカイ</t>
    </rPh>
    <rPh sb="53" eb="54">
      <t>オウ</t>
    </rPh>
    <rPh sb="56" eb="57">
      <t>ツギ</t>
    </rPh>
    <phoneticPr fontId="14"/>
  </si>
  <si>
    <t>変更届出書等
提出あり</t>
    <phoneticPr fontId="14"/>
  </si>
  <si>
    <t>支部受理日</t>
    <phoneticPr fontId="14"/>
  </si>
  <si>
    <t>年</t>
    <phoneticPr fontId="14"/>
  </si>
  <si>
    <t>月</t>
    <phoneticPr fontId="14"/>
  </si>
  <si>
    <t>日</t>
    <phoneticPr fontId="14"/>
  </si>
  <si>
    <t>令和8年10月1日以降に開講する訓練科より適用</t>
    <rPh sb="0" eb="2">
      <t>レイワ</t>
    </rPh>
    <rPh sb="3" eb="4">
      <t>ネン</t>
    </rPh>
    <rPh sb="6" eb="7">
      <t>ガツ</t>
    </rPh>
    <rPh sb="8" eb="9">
      <t>ニチ</t>
    </rPh>
    <rPh sb="9" eb="11">
      <t>イコウ</t>
    </rPh>
    <rPh sb="12" eb="14">
      <t>カイコウ</t>
    </rPh>
    <rPh sb="16" eb="18">
      <t>クンレン</t>
    </rPh>
    <rPh sb="18" eb="19">
      <t>カ</t>
    </rPh>
    <rPh sb="21" eb="23">
      <t>テキヨウ</t>
    </rPh>
    <phoneticPr fontId="13"/>
  </si>
  <si>
    <t>番号</t>
    <rPh sb="0" eb="2">
      <t>バンゴウ</t>
    </rPh>
    <phoneticPr fontId="14"/>
  </si>
  <si>
    <t>ﾌﾘｶﾞﾅ
（半角カナ、
姓と名の間、半角で１マス空け）</t>
    <rPh sb="7" eb="9">
      <t>ハンカク</t>
    </rPh>
    <rPh sb="13" eb="14">
      <t>セイ</t>
    </rPh>
    <rPh sb="15" eb="16">
      <t>メイ</t>
    </rPh>
    <rPh sb="17" eb="18">
      <t>アイダ</t>
    </rPh>
    <rPh sb="19" eb="21">
      <t>ハンカク</t>
    </rPh>
    <rPh sb="25" eb="26">
      <t>ア</t>
    </rPh>
    <phoneticPr fontId="14"/>
  </si>
  <si>
    <t>漢字氏名
（全角漢字、
姓と名の間、全角で1マス空け）</t>
    <rPh sb="0" eb="2">
      <t>カンジ</t>
    </rPh>
    <rPh sb="2" eb="4">
      <t>シメイ</t>
    </rPh>
    <rPh sb="6" eb="8">
      <t>ゼンカク</t>
    </rPh>
    <rPh sb="8" eb="10">
      <t>カンジ</t>
    </rPh>
    <rPh sb="12" eb="13">
      <t>セイ</t>
    </rPh>
    <rPh sb="14" eb="15">
      <t>メイ</t>
    </rPh>
    <rPh sb="16" eb="17">
      <t>アイダ</t>
    </rPh>
    <rPh sb="18" eb="20">
      <t>ゼンカク</t>
    </rPh>
    <rPh sb="24" eb="25">
      <t>ア</t>
    </rPh>
    <phoneticPr fontId="14"/>
  </si>
  <si>
    <t>元号
明治:M
大正:T
昭和:S
平成:H
（プルダウンメニューから選択）</t>
    <rPh sb="0" eb="2">
      <t>ゲンゴウ</t>
    </rPh>
    <rPh sb="3" eb="5">
      <t>メイジ</t>
    </rPh>
    <rPh sb="8" eb="10">
      <t>タイショウ</t>
    </rPh>
    <rPh sb="13" eb="15">
      <t>ショウワ</t>
    </rPh>
    <rPh sb="18" eb="20">
      <t>ヘイセイ</t>
    </rPh>
    <rPh sb="35" eb="37">
      <t>センタク</t>
    </rPh>
    <phoneticPr fontId="14"/>
  </si>
  <si>
    <t>年
（半角数字）</t>
    <rPh sb="0" eb="1">
      <t>ネン</t>
    </rPh>
    <rPh sb="3" eb="5">
      <t>ハンカク</t>
    </rPh>
    <rPh sb="5" eb="7">
      <t>スウジ</t>
    </rPh>
    <phoneticPr fontId="14"/>
  </si>
  <si>
    <t>月
（半角数字）</t>
    <rPh sb="0" eb="1">
      <t>ツキ</t>
    </rPh>
    <phoneticPr fontId="14"/>
  </si>
  <si>
    <t>日
（半角数字）</t>
    <rPh sb="0" eb="1">
      <t>ヒ</t>
    </rPh>
    <phoneticPr fontId="14"/>
  </si>
  <si>
    <t>性別
男:M
女:F
（プルダウンメニューから選択）</t>
    <rPh sb="0" eb="2">
      <t>セイベツ</t>
    </rPh>
    <rPh sb="3" eb="4">
      <t>オトコ</t>
    </rPh>
    <rPh sb="7" eb="8">
      <t>オンナ</t>
    </rPh>
    <phoneticPr fontId="14"/>
  </si>
  <si>
    <t>備考
一行目のみ
申請者名
自動入力
二行目以下は
入力不要</t>
    <rPh sb="0" eb="2">
      <t>ビコウ</t>
    </rPh>
    <rPh sb="3" eb="6">
      <t>イチギョウメ</t>
    </rPh>
    <rPh sb="9" eb="11">
      <t>シンセイ</t>
    </rPh>
    <rPh sb="11" eb="12">
      <t>シャ</t>
    </rPh>
    <rPh sb="12" eb="13">
      <t>メイ</t>
    </rPh>
    <rPh sb="14" eb="16">
      <t>ジドウ</t>
    </rPh>
    <rPh sb="16" eb="18">
      <t>ニュウリョク</t>
    </rPh>
    <rPh sb="19" eb="24">
      <t>ニギョウメイカ</t>
    </rPh>
    <rPh sb="26" eb="28">
      <t>ニュウリョク</t>
    </rPh>
    <rPh sb="28" eb="30">
      <t>フヨウ</t>
    </rPh>
    <phoneticPr fontId="14"/>
  </si>
  <si>
    <t>求職者支援訓練コースＮｏ.</t>
  </si>
  <si>
    <t>作成ツール１</t>
    <rPh sb="0" eb="2">
      <t>サクセイ</t>
    </rPh>
    <phoneticPr fontId="14"/>
  </si>
  <si>
    <t>■訓練対象者の条件</t>
  </si>
  <si>
    <t>■訓練目標
（仕上がり像）</t>
  </si>
  <si>
    <t>■訓練修了後に取得できる資格</t>
  </si>
  <si>
    <t>■訓練の内容</t>
  </si>
  <si>
    <t>科目</t>
  </si>
  <si>
    <t>科目の内容</t>
  </si>
  <si>
    <t>訓練時間</t>
    <phoneticPr fontId="14"/>
  </si>
  <si>
    <t>学
科</t>
  </si>
  <si>
    <t>実
技</t>
  </si>
  <si>
    <t>企業実習</t>
  </si>
  <si>
    <t>職場見学、職場体験、職業人講話</t>
  </si>
  <si>
    <t>作成ツール２</t>
    <rPh sb="0" eb="2">
      <t>サクセイ</t>
    </rPh>
    <phoneticPr fontId="14"/>
  </si>
  <si>
    <t>○連絡先等の詳細</t>
    <rPh sb="1" eb="3">
      <t>レンラク</t>
    </rPh>
    <rPh sb="3" eb="4">
      <t>サキ</t>
    </rPh>
    <rPh sb="4" eb="5">
      <t>トウ</t>
    </rPh>
    <rPh sb="6" eb="8">
      <t>ショウサイ</t>
    </rPh>
    <phoneticPr fontId="14"/>
  </si>
  <si>
    <t>名称</t>
  </si>
  <si>
    <t>郵便番号</t>
    <rPh sb="0" eb="2">
      <t>ユウビン</t>
    </rPh>
    <rPh sb="2" eb="4">
      <t>バンゴウ</t>
    </rPh>
    <phoneticPr fontId="14"/>
  </si>
  <si>
    <t>電話</t>
    <rPh sb="0" eb="2">
      <t>デンワ</t>
    </rPh>
    <phoneticPr fontId="14"/>
  </si>
  <si>
    <t>訓練実施機関</t>
  </si>
  <si>
    <t>訓練実施施設・問い合わせ先</t>
  </si>
  <si>
    <t>応募書類送付先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</si>
</sst>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quot;人&quot;"/>
    <numFmt numFmtId="177" formatCode="#,##0&quot;時間&quot;"/>
    <numFmt numFmtId="178" formatCode="#,##0&quot;円&quot;"/>
    <numFmt numFmtId="179" formatCode="0&quot;H&quot;"/>
    <numFmt numFmtId="180" formatCode="ggge&quot;年&quot;m&quot;月&quot;d&quot;日&quot;\(aaa\)"/>
    <numFmt numFmtId="181" formatCode="#,###&quot;時間&quot;"/>
    <numFmt numFmtId="182" formatCode="0.0&quot;H&quot;"/>
    <numFmt numFmtId="183" formatCode="m/d;@"/>
    <numFmt numFmtId="184" formatCode="#"/>
    <numFmt numFmtId="185" formatCode="00"/>
    <numFmt numFmtId="186" formatCode="[$]ggge&quot;年&quot;m&quot;月&quot;d&quot;日&quot;;@" x16r2:formatCode16="[$-ja-JP-x-gannen]ggge&quot;年&quot;m&quot;月&quot;d&quot;日&quot;;@"/>
    <numFmt numFmtId="187" formatCode="[$-411]ggge&quot;年&quot;m&quot;月&quot;d&quot;日&quot;;@"/>
    <numFmt numFmtId="188" formatCode="[$-411]ggg"/>
    <numFmt numFmtId="189" formatCode="[$-411]e"/>
    <numFmt numFmtId="190" formatCode="m"/>
  </numFmts>
  <fonts count="20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9"/>
      <color theme="1"/>
      <name val="ＭＳ Ｐゴシック"/>
      <family val="2"/>
      <charset val="128"/>
    </font>
    <font>
      <sz val="9"/>
      <color theme="1"/>
      <name val="ＭＳ Ｐゴシック"/>
      <family val="2"/>
      <charset val="128"/>
    </font>
    <font>
      <sz val="11"/>
      <color theme="1"/>
      <name val="ＭＳ Ｐゴシック"/>
      <family val="3"/>
      <charset val="128"/>
      <scheme val="minor"/>
    </font>
    <font>
      <sz val="14"/>
      <name val="ＭＳ ゴシック"/>
      <family val="3"/>
      <charset val="128"/>
    </font>
    <font>
      <sz val="6"/>
      <name val="ＭＳ Ｐゴシック"/>
      <family val="2"/>
      <charset val="128"/>
      <scheme val="minor"/>
    </font>
    <font>
      <sz val="6"/>
      <name val="ＭＳ Ｐゴシック"/>
      <family val="3"/>
      <charset val="128"/>
    </font>
    <font>
      <sz val="11"/>
      <name val="ＭＳ ゴシック"/>
      <family val="3"/>
      <charset val="128"/>
    </font>
    <font>
      <sz val="11"/>
      <name val="ＭＳ Ｐゴシック"/>
      <family val="3"/>
      <charset val="128"/>
    </font>
    <font>
      <sz val="10"/>
      <name val="ＭＳ Ｐゴシック"/>
      <family val="3"/>
      <charset val="128"/>
    </font>
    <font>
      <sz val="8"/>
      <name val="ＭＳ Ｐゴシック"/>
      <family val="3"/>
      <charset val="128"/>
    </font>
    <font>
      <sz val="9"/>
      <color indexed="81"/>
      <name val="ＭＳ Ｐゴシック"/>
      <family val="3"/>
      <charset val="128"/>
    </font>
    <font>
      <sz val="14"/>
      <name val="ＭＳ Ｐゴシック"/>
      <family val="3"/>
      <charset val="128"/>
    </font>
    <font>
      <sz val="14"/>
      <name val="ＭＳ 明朝"/>
      <family val="1"/>
      <charset val="128"/>
    </font>
    <font>
      <sz val="10"/>
      <name val="ＭＳ 明朝"/>
      <family val="1"/>
      <charset val="128"/>
    </font>
    <font>
      <sz val="16"/>
      <name val="ＭＳ Ｐゴシック"/>
      <family val="3"/>
      <charset val="128"/>
    </font>
    <font>
      <u/>
      <sz val="16"/>
      <name val="ＭＳ 明朝"/>
      <family val="1"/>
      <charset val="128"/>
    </font>
    <font>
      <sz val="11"/>
      <color indexed="81"/>
      <name val="ＭＳ Ｐ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14"/>
      <color rgb="FFFF0000"/>
      <name val="ＭＳ ゴシック"/>
      <family val="3"/>
      <charset val="128"/>
    </font>
    <font>
      <sz val="11"/>
      <color rgb="FFFF0000"/>
      <name val="ＭＳ Ｐゴシック"/>
      <family val="3"/>
      <charset val="128"/>
    </font>
    <font>
      <sz val="18"/>
      <name val="ＭＳ Ｐゴシック"/>
      <family val="3"/>
      <charset val="128"/>
    </font>
    <font>
      <sz val="13"/>
      <name val="ＭＳ ゴシック"/>
      <family val="3"/>
      <charset val="128"/>
    </font>
    <font>
      <strike/>
      <sz val="10"/>
      <name val="ＭＳ Ｐゴシック"/>
      <family val="3"/>
      <charset val="128"/>
    </font>
    <font>
      <u/>
      <sz val="11"/>
      <color theme="10"/>
      <name val="ＭＳ Ｐゴシック"/>
      <family val="3"/>
      <charset val="128"/>
    </font>
    <font>
      <u/>
      <sz val="11"/>
      <name val="ＭＳ Ｐゴシック"/>
      <family val="3"/>
      <charset val="128"/>
    </font>
    <font>
      <sz val="9"/>
      <name val="ＭＳ Ｐゴシック"/>
      <family val="3"/>
      <charset val="128"/>
    </font>
    <font>
      <sz val="16"/>
      <name val="ＭＳ ゴシック"/>
      <family val="3"/>
      <charset val="128"/>
    </font>
    <font>
      <sz val="13"/>
      <name val="ＭＳ Ｐゴシック"/>
      <family val="3"/>
      <charset val="128"/>
    </font>
    <font>
      <b/>
      <sz val="16"/>
      <name val="ＭＳ Ｐゴシック"/>
      <family val="3"/>
      <charset val="128"/>
    </font>
    <font>
      <b/>
      <sz val="14"/>
      <name val="ＭＳ Ｐゴシック"/>
      <family val="3"/>
      <charset val="128"/>
    </font>
    <font>
      <sz val="11"/>
      <color theme="1"/>
      <name val="ＭＳ Ｐゴシック"/>
      <family val="3"/>
      <charset val="128"/>
      <scheme val="major"/>
    </font>
    <font>
      <sz val="18"/>
      <name val="ＭＳ ゴシック"/>
      <family val="3"/>
      <charset val="128"/>
    </font>
    <font>
      <sz val="18"/>
      <color indexed="8"/>
      <name val="ＭＳ ゴシック"/>
      <family val="3"/>
      <charset val="128"/>
    </font>
    <font>
      <sz val="12"/>
      <color indexed="8"/>
      <name val="ＭＳ ゴシック"/>
      <family val="3"/>
      <charset val="128"/>
    </font>
    <font>
      <sz val="11"/>
      <color indexed="8"/>
      <name val="ＭＳ ゴシック"/>
      <family val="3"/>
      <charset val="128"/>
    </font>
    <font>
      <sz val="14"/>
      <color indexed="8"/>
      <name val="ＭＳ ゴシック"/>
      <family val="3"/>
      <charset val="128"/>
    </font>
    <font>
      <strike/>
      <sz val="12"/>
      <name val="ＭＳ ゴシック"/>
      <family val="3"/>
      <charset val="128"/>
    </font>
    <font>
      <u/>
      <sz val="12"/>
      <name val="ＭＳ ゴシック"/>
      <family val="3"/>
      <charset val="128"/>
    </font>
    <font>
      <sz val="12"/>
      <name val="ＭＳ 明朝"/>
      <family val="1"/>
      <charset val="128"/>
    </font>
    <font>
      <b/>
      <sz val="9"/>
      <name val="ＭＳ Ｐゴシック"/>
      <family val="3"/>
      <charset val="128"/>
    </font>
    <font>
      <b/>
      <sz val="14"/>
      <name val="ＭＳ ゴシック"/>
      <family val="3"/>
      <charset val="128"/>
    </font>
    <font>
      <sz val="6"/>
      <name val="HGｺﾞｼｯｸM"/>
      <family val="3"/>
      <charset val="128"/>
    </font>
    <font>
      <sz val="12"/>
      <color theme="1"/>
      <name val="ＭＳ Ｐゴシック"/>
      <family val="3"/>
      <charset val="128"/>
      <scheme val="minor"/>
    </font>
    <font>
      <sz val="12"/>
      <color theme="1"/>
      <name val="ＭＳ ゴシック"/>
      <family val="3"/>
      <charset val="128"/>
    </font>
    <font>
      <sz val="11"/>
      <color theme="1"/>
      <name val="ＭＳ ゴシック"/>
      <family val="3"/>
      <charset val="128"/>
    </font>
    <font>
      <sz val="10"/>
      <color indexed="8"/>
      <name val="ＭＳ ゴシック"/>
      <family val="3"/>
      <charset val="128"/>
    </font>
    <font>
      <sz val="10"/>
      <color theme="1"/>
      <name val="ＭＳ ゴシック"/>
      <family val="3"/>
      <charset val="128"/>
    </font>
    <font>
      <sz val="9"/>
      <name val="ＭＳ ゴシック"/>
      <family val="3"/>
      <charset val="128"/>
    </font>
    <font>
      <sz val="9"/>
      <color theme="1"/>
      <name val="ＭＳ ゴシック"/>
      <family val="3"/>
      <charset val="128"/>
    </font>
    <font>
      <sz val="10"/>
      <color indexed="8"/>
      <name val="ＭＳ 明朝"/>
      <family val="1"/>
      <charset val="128"/>
    </font>
    <font>
      <sz val="11"/>
      <color indexed="8"/>
      <name val="ＭＳ 明朝"/>
      <family val="1"/>
      <charset val="128"/>
    </font>
    <font>
      <sz val="10.5"/>
      <color indexed="8"/>
      <name val="ＭＳ 明朝"/>
      <family val="1"/>
      <charset val="128"/>
    </font>
    <font>
      <b/>
      <sz val="18"/>
      <color indexed="8"/>
      <name val="ＭＳ 明朝"/>
      <family val="1"/>
      <charset val="128"/>
    </font>
    <font>
      <sz val="12"/>
      <color indexed="8"/>
      <name val="ＭＳ 明朝"/>
      <family val="1"/>
      <charset val="128"/>
    </font>
    <font>
      <sz val="14"/>
      <color theme="1"/>
      <name val="ＭＳ ゴシック"/>
      <family val="3"/>
      <charset val="128"/>
    </font>
    <font>
      <b/>
      <sz val="11"/>
      <color indexed="81"/>
      <name val="ＭＳ Ｐゴシック"/>
      <family val="3"/>
      <charset val="128"/>
    </font>
    <font>
      <b/>
      <u/>
      <sz val="12"/>
      <name val="ＭＳ 明朝"/>
      <family val="1"/>
      <charset val="128"/>
    </font>
    <font>
      <sz val="26"/>
      <name val="ＭＳ Ｐゴシック"/>
      <family val="3"/>
      <charset val="128"/>
    </font>
    <font>
      <sz val="28"/>
      <name val="ＭＳ Ｐゴシック"/>
      <family val="3"/>
      <charset val="128"/>
    </font>
    <font>
      <sz val="28"/>
      <name val="ＭＳ ゴシック"/>
      <family val="3"/>
      <charset val="128"/>
    </font>
    <font>
      <strike/>
      <sz val="28"/>
      <name val="ＭＳ ゴシック"/>
      <family val="3"/>
      <charset val="128"/>
    </font>
    <font>
      <sz val="11"/>
      <name val="明朝"/>
      <family val="1"/>
      <charset val="128"/>
    </font>
    <font>
      <sz val="8"/>
      <name val="Arial"/>
      <family val="2"/>
    </font>
    <font>
      <b/>
      <sz val="12"/>
      <name val="Arial"/>
      <family val="2"/>
    </font>
    <font>
      <sz val="10"/>
      <name val="Arial"/>
      <family val="2"/>
    </font>
    <font>
      <sz val="26"/>
      <name val="ＭＳ ゴシック"/>
      <family val="3"/>
      <charset val="128"/>
    </font>
    <font>
      <sz val="9"/>
      <color theme="1"/>
      <name val="ＭＳ Ｐゴシック"/>
      <family val="2"/>
      <charset val="128"/>
    </font>
    <font>
      <sz val="9"/>
      <color theme="1"/>
      <name val="ＭＳ Ｐゴシック"/>
      <family val="3"/>
      <charset val="128"/>
    </font>
    <font>
      <sz val="6"/>
      <name val="ＭＳ Ｐゴシック"/>
      <family val="2"/>
      <charset val="128"/>
    </font>
    <font>
      <sz val="9"/>
      <color rgb="FF0000FF"/>
      <name val="ＭＳ Ｐゴシック"/>
      <family val="3"/>
      <charset val="128"/>
    </font>
    <font>
      <sz val="9"/>
      <name val="ＭＳ Ｐゴシック"/>
      <family val="2"/>
      <charset val="128"/>
    </font>
    <font>
      <b/>
      <sz val="9"/>
      <color rgb="FFFF0000"/>
      <name val="ＭＳ Ｐゴシック"/>
      <family val="2"/>
      <charset val="128"/>
    </font>
    <font>
      <b/>
      <sz val="10"/>
      <name val="ＭＳ Ｐゴシック"/>
      <family val="3"/>
      <charset val="128"/>
    </font>
    <font>
      <sz val="9"/>
      <name val="ＭＳ Ｐゴシック"/>
      <family val="3"/>
      <charset val="128"/>
      <scheme val="minor"/>
    </font>
    <font>
      <sz val="12"/>
      <color rgb="FF0000FF"/>
      <name val="ＭＳ Ｐゴシック"/>
      <family val="3"/>
      <charset val="128"/>
    </font>
    <font>
      <sz val="11"/>
      <name val="ＭＳ Ｐゴシック"/>
      <family val="3"/>
      <charset val="128"/>
      <scheme val="minor"/>
    </font>
    <font>
      <strike/>
      <sz val="11"/>
      <name val="ＭＳ Ｐゴシック"/>
      <family val="3"/>
      <charset val="128"/>
    </font>
    <font>
      <u/>
      <sz val="12"/>
      <name val="ＭＳ Ｐゴシック"/>
      <family val="3"/>
      <charset val="128"/>
    </font>
    <font>
      <sz val="10"/>
      <color rgb="FF0000FF"/>
      <name val="ＭＳ Ｐゴシック"/>
      <family val="3"/>
      <charset val="128"/>
    </font>
    <font>
      <strike/>
      <sz val="11"/>
      <color rgb="FF0000FF"/>
      <name val="ＭＳ Ｐゴシック"/>
      <family val="3"/>
      <charset val="128"/>
    </font>
    <font>
      <sz val="20"/>
      <name val="ＭＳ Ｐゴシック"/>
      <family val="3"/>
      <charset val="128"/>
    </font>
    <font>
      <sz val="6"/>
      <color theme="0"/>
      <name val="ＭＳ Ｐゴシック"/>
      <family val="3"/>
      <charset val="128"/>
    </font>
    <font>
      <sz val="6"/>
      <color theme="0" tint="-0.14999847407452621"/>
      <name val="ＭＳ ゴシック"/>
      <family val="3"/>
      <charset val="128"/>
    </font>
    <font>
      <sz val="11"/>
      <color rgb="FF0000FF"/>
      <name val="ＭＳ ゴシック"/>
      <family val="3"/>
      <charset val="128"/>
    </font>
    <font>
      <sz val="11"/>
      <color rgb="FF0070C0"/>
      <name val="ＭＳ Ｐゴシック"/>
      <family val="3"/>
      <charset val="128"/>
    </font>
    <font>
      <sz val="12"/>
      <color theme="1"/>
      <name val="ＭＳ Ｐゴシック"/>
      <family val="3"/>
      <charset val="128"/>
    </font>
    <font>
      <sz val="16"/>
      <color theme="1"/>
      <name val="ＭＳ Ｐゴシック"/>
      <family val="3"/>
      <charset val="128"/>
    </font>
    <font>
      <sz val="12"/>
      <color rgb="FF0000FF"/>
      <name val="ＭＳ ゴシック"/>
      <family val="3"/>
      <charset val="128"/>
    </font>
    <font>
      <sz val="11"/>
      <color theme="1"/>
      <name val="ＭＳ Ｐゴシック"/>
      <family val="3"/>
      <charset val="128"/>
    </font>
    <font>
      <sz val="10.5"/>
      <color theme="1"/>
      <name val="ＭＳ Ｐゴシック"/>
      <family val="3"/>
      <charset val="128"/>
    </font>
    <font>
      <sz val="8"/>
      <color theme="1"/>
      <name val="ＭＳ Ｐゴシック"/>
      <family val="3"/>
      <charset val="128"/>
    </font>
    <font>
      <b/>
      <sz val="9"/>
      <color theme="1"/>
      <name val="ＭＳ Ｐゴシック"/>
      <family val="3"/>
      <charset val="128"/>
    </font>
    <font>
      <sz val="10"/>
      <color rgb="FFFF0000"/>
      <name val="ＭＳ Ｐゴシック"/>
      <family val="3"/>
      <charset val="128"/>
    </font>
    <font>
      <sz val="10.5"/>
      <color theme="1"/>
      <name val="ＭＳ ゴシック"/>
      <family val="3"/>
      <charset val="128"/>
    </font>
    <font>
      <sz val="10"/>
      <color theme="1"/>
      <name val="ＭＳ Ｐゴシック"/>
      <family val="3"/>
      <charset val="128"/>
    </font>
    <font>
      <sz val="12"/>
      <color rgb="FFFF0000"/>
      <name val="ＭＳ Ｐゴシック"/>
      <family val="3"/>
      <charset val="128"/>
    </font>
    <font>
      <sz val="9"/>
      <color rgb="FFFF0000"/>
      <name val="ＭＳ Ｐゴシック"/>
      <family val="3"/>
      <charset val="128"/>
    </font>
    <font>
      <sz val="10"/>
      <color rgb="FF7030A0"/>
      <name val="ＭＳ Ｐゴシック"/>
      <family val="3"/>
      <charset val="128"/>
    </font>
    <font>
      <b/>
      <sz val="14"/>
      <color theme="1"/>
      <name val="ＭＳ ゴシック"/>
      <family val="3"/>
      <charset val="128"/>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0"/>
      <name val="Meiryo UI"/>
      <family val="3"/>
      <charset val="128"/>
    </font>
    <font>
      <sz val="11"/>
      <color theme="0"/>
      <name val="ＭＳ ゴシック"/>
      <family val="3"/>
      <charset val="128"/>
    </font>
    <font>
      <b/>
      <sz val="12"/>
      <name val="メイリオ"/>
      <family val="3"/>
      <charset val="128"/>
    </font>
    <font>
      <b/>
      <sz val="12"/>
      <color theme="1"/>
      <name val="メイリオ"/>
      <family val="3"/>
      <charset val="128"/>
    </font>
    <font>
      <b/>
      <sz val="11"/>
      <name val="メイリオ"/>
      <family val="3"/>
      <charset val="128"/>
    </font>
    <font>
      <sz val="12"/>
      <name val="メイリオ"/>
      <family val="3"/>
      <charset val="128"/>
    </font>
    <font>
      <sz val="12"/>
      <color rgb="FFFF0000"/>
      <name val="メイリオ"/>
      <family val="3"/>
      <charset val="128"/>
    </font>
    <font>
      <sz val="10"/>
      <name val="ＭＳ Ｐゴシック"/>
      <family val="3"/>
      <charset val="128"/>
      <scheme val="minor"/>
    </font>
    <font>
      <b/>
      <sz val="20"/>
      <name val="ＭＳ Ｐゴシック"/>
      <family val="3"/>
      <charset val="128"/>
      <scheme val="minor"/>
    </font>
    <font>
      <b/>
      <sz val="12"/>
      <name val="ＭＳ Ｐゴシック"/>
      <family val="3"/>
      <charset val="128"/>
      <scheme val="minor"/>
    </font>
    <font>
      <sz val="10.5"/>
      <name val="ＭＳ Ｐゴシック"/>
      <family val="3"/>
      <charset val="128"/>
      <scheme val="minor"/>
    </font>
    <font>
      <b/>
      <sz val="11"/>
      <name val="ＭＳ Ｐゴシック"/>
      <family val="3"/>
      <charset val="128"/>
      <scheme val="minor"/>
    </font>
    <font>
      <b/>
      <u/>
      <sz val="14"/>
      <color theme="1"/>
      <name val="ＭＳ Ｐゴシック"/>
      <family val="3"/>
      <charset val="128"/>
      <scheme val="minor"/>
    </font>
    <font>
      <b/>
      <sz val="12"/>
      <name val="ＭＳ ゴシック"/>
      <family val="3"/>
      <charset val="128"/>
    </font>
    <font>
      <b/>
      <sz val="11"/>
      <color rgb="FFFF0000"/>
      <name val="ＭＳ Ｐゴシック"/>
      <family val="3"/>
      <charset val="128"/>
    </font>
    <font>
      <sz val="11"/>
      <color rgb="FFFF0000"/>
      <name val="ＭＳ Ｐゴシック"/>
      <family val="3"/>
      <charset val="128"/>
      <scheme val="minor"/>
    </font>
    <font>
      <b/>
      <sz val="11"/>
      <color theme="1"/>
      <name val="ＭＳ Ｐゴシック"/>
      <family val="3"/>
      <charset val="128"/>
      <scheme val="minor"/>
    </font>
    <font>
      <sz val="16"/>
      <color theme="1"/>
      <name val="ＭＳ 明朝"/>
      <family val="1"/>
      <charset val="128"/>
    </font>
    <font>
      <sz val="28"/>
      <color theme="1"/>
      <name val="ＭＳ ゴシック"/>
      <family val="3"/>
      <charset val="128"/>
    </font>
    <font>
      <sz val="11"/>
      <color theme="1"/>
      <name val="ＭＳ 明朝"/>
      <family val="1"/>
      <charset val="128"/>
    </font>
    <font>
      <sz val="28"/>
      <color theme="1"/>
      <name val="ＭＳ Ｐゴシック"/>
      <family val="3"/>
      <charset val="128"/>
    </font>
    <font>
      <sz val="14"/>
      <color theme="1"/>
      <name val="ＭＳ 明朝"/>
      <family val="1"/>
      <charset val="128"/>
    </font>
    <font>
      <sz val="10"/>
      <color theme="1"/>
      <name val="ＭＳ 明朝"/>
      <family val="1"/>
      <charset val="128"/>
    </font>
    <font>
      <sz val="14"/>
      <color theme="1"/>
      <name val="ＭＳ Ｐゴシック"/>
      <family val="3"/>
      <charset val="128"/>
    </font>
    <font>
      <sz val="9"/>
      <color theme="1"/>
      <name val="ＭＳ Ｐゴシック"/>
      <family val="3"/>
      <charset val="128"/>
      <scheme val="minor"/>
    </font>
    <font>
      <u/>
      <sz val="12"/>
      <color theme="1"/>
      <name val="ＭＳ ゴシック"/>
      <family val="3"/>
      <charset val="128"/>
    </font>
    <font>
      <b/>
      <sz val="14"/>
      <color theme="1"/>
      <name val="ＭＳ Ｐゴシック"/>
      <family val="3"/>
      <charset val="128"/>
      <scheme val="minor"/>
    </font>
    <font>
      <sz val="10.5"/>
      <color theme="1"/>
      <name val="ＭＳ Ｐゴシック"/>
      <family val="3"/>
      <charset val="128"/>
      <scheme val="minor"/>
    </font>
    <font>
      <b/>
      <sz val="12"/>
      <color theme="1"/>
      <name val="ＭＳ Ｐゴシック"/>
      <family val="3"/>
      <charset val="128"/>
      <scheme val="minor"/>
    </font>
    <font>
      <b/>
      <sz val="20"/>
      <color theme="1"/>
      <name val="ＭＳ Ｐゴシック"/>
      <family val="3"/>
      <charset val="128"/>
      <scheme val="minor"/>
    </font>
    <font>
      <sz val="26"/>
      <color theme="1"/>
      <name val="ＭＳ Ｐゴシック"/>
      <family val="3"/>
      <charset val="128"/>
      <scheme val="minor"/>
    </font>
    <font>
      <b/>
      <sz val="12"/>
      <color theme="1"/>
      <name val="ＭＳ ゴシック"/>
      <family val="3"/>
      <charset val="128"/>
    </font>
    <font>
      <sz val="13"/>
      <color theme="1"/>
      <name val="ＭＳ ゴシック"/>
      <family val="3"/>
      <charset val="128"/>
    </font>
    <font>
      <u/>
      <sz val="18"/>
      <color rgb="FFFF0000"/>
      <name val="ＭＳ Ｐゴシック"/>
      <family val="3"/>
      <charset val="128"/>
    </font>
    <font>
      <sz val="18"/>
      <color theme="1"/>
      <name val="ＭＳ 明朝"/>
      <family val="1"/>
      <charset val="128"/>
    </font>
    <font>
      <sz val="13"/>
      <color theme="1"/>
      <name val="ＭＳ 明朝"/>
      <family val="1"/>
      <charset val="128"/>
    </font>
    <font>
      <sz val="26"/>
      <color theme="1"/>
      <name val="ＭＳ 明朝"/>
      <family val="1"/>
      <charset val="128"/>
    </font>
    <font>
      <b/>
      <sz val="20"/>
      <color theme="1"/>
      <name val="ＭＳ 明朝"/>
      <family val="1"/>
      <charset val="128"/>
    </font>
    <font>
      <u/>
      <sz val="11"/>
      <color theme="1"/>
      <name val="ＭＳ Ｐゴシック"/>
      <family val="3"/>
      <charset val="128"/>
      <scheme val="minor"/>
    </font>
    <font>
      <sz val="10.5"/>
      <name val="ＭＳ ゴシック"/>
      <family val="3"/>
      <charset val="128"/>
    </font>
    <font>
      <sz val="18"/>
      <color theme="1"/>
      <name val="Meiryo UI"/>
      <family val="3"/>
      <charset val="128"/>
    </font>
    <font>
      <sz val="10"/>
      <color theme="1"/>
      <name val="Meiryo UI"/>
      <family val="3"/>
      <charset val="128"/>
    </font>
    <font>
      <sz val="12"/>
      <color theme="1"/>
      <name val="メイリオ"/>
      <family val="3"/>
      <charset val="128"/>
    </font>
    <font>
      <sz val="14"/>
      <color theme="1"/>
      <name val="メイリオ"/>
      <family val="3"/>
      <charset val="128"/>
    </font>
    <font>
      <sz val="13"/>
      <color theme="1"/>
      <name val="ＭＳ Ｐゴシック"/>
      <family val="3"/>
      <charset val="128"/>
    </font>
    <font>
      <b/>
      <sz val="16"/>
      <color theme="1"/>
      <name val="ＭＳ Ｐゴシック"/>
      <family val="3"/>
      <charset val="128"/>
      <scheme val="major"/>
    </font>
    <font>
      <sz val="14"/>
      <color theme="1"/>
      <name val="ＭＳ Ｐゴシック"/>
      <family val="3"/>
      <charset val="128"/>
      <scheme val="major"/>
    </font>
    <font>
      <sz val="11"/>
      <color rgb="FFFF0000"/>
      <name val="ＭＳ Ｐゴシック"/>
      <family val="3"/>
      <charset val="128"/>
      <scheme val="major"/>
    </font>
    <font>
      <sz val="12"/>
      <color theme="1"/>
      <name val="ＭＳ Ｐゴシック"/>
      <family val="3"/>
      <charset val="128"/>
      <scheme val="major"/>
    </font>
    <font>
      <sz val="10"/>
      <color theme="1"/>
      <name val="ＭＳ Ｐゴシック"/>
      <family val="3"/>
      <charset val="128"/>
      <scheme val="major"/>
    </font>
    <font>
      <b/>
      <sz val="18"/>
      <color theme="1"/>
      <name val="ＭＳ Ｐゴシック"/>
      <family val="3"/>
      <charset val="128"/>
      <scheme val="major"/>
    </font>
    <font>
      <b/>
      <sz val="14"/>
      <color theme="1"/>
      <name val="ＭＳ Ｐゴシック"/>
      <family val="3"/>
      <charset val="128"/>
    </font>
    <font>
      <sz val="12"/>
      <color theme="1"/>
      <name val="ＭＳ 明朝"/>
      <family val="1"/>
      <charset val="128"/>
    </font>
    <font>
      <u/>
      <sz val="18"/>
      <name val="ＭＳ Ｐゴシック"/>
      <family val="3"/>
      <charset val="128"/>
    </font>
    <font>
      <sz val="16"/>
      <name val="ＭＳ Ｐゴシック"/>
      <family val="3"/>
      <charset val="128"/>
      <scheme val="minor"/>
    </font>
    <font>
      <b/>
      <sz val="18"/>
      <name val="ＭＳ Ｐゴシック"/>
      <family val="3"/>
      <charset val="128"/>
    </font>
    <font>
      <sz val="11"/>
      <name val="ＭＳ 明朝"/>
      <family val="1"/>
      <charset val="128"/>
    </font>
    <font>
      <sz val="18"/>
      <color rgb="FFFF0000"/>
      <name val="ＭＳ Ｐゴシック"/>
      <family val="3"/>
      <charset val="128"/>
    </font>
    <font>
      <sz val="20"/>
      <name val="ＭＳ ゴシック"/>
      <family val="3"/>
      <charset val="128"/>
    </font>
    <font>
      <sz val="12"/>
      <color rgb="FFFF0000"/>
      <name val="ＭＳ Ｐゴシック"/>
      <family val="3"/>
      <charset val="128"/>
      <scheme val="minor"/>
    </font>
    <font>
      <b/>
      <sz val="20"/>
      <name val="ＭＳ ゴシック"/>
      <family val="3"/>
      <charset val="128"/>
    </font>
    <font>
      <sz val="11"/>
      <name val="ＭＳ Ｐゴシック"/>
      <family val="3"/>
      <charset val="128"/>
      <scheme val="major"/>
    </font>
    <font>
      <sz val="22"/>
      <name val="ＭＳ ゴシック"/>
      <family val="3"/>
      <charset val="128"/>
    </font>
    <font>
      <sz val="28"/>
      <color rgb="FFFF0000"/>
      <name val="ＭＳ ゴシック"/>
      <family val="3"/>
      <charset val="128"/>
    </font>
    <font>
      <sz val="12"/>
      <color rgb="FFFF0000"/>
      <name val="ＭＳ ゴシック"/>
      <family val="3"/>
      <charset val="128"/>
    </font>
    <font>
      <sz val="18"/>
      <name val="ＭＳ 明朝"/>
      <family val="1"/>
      <charset val="128"/>
    </font>
    <font>
      <sz val="9"/>
      <color indexed="81"/>
      <name val="BIZ UDPゴシック"/>
      <family val="3"/>
      <charset val="128"/>
    </font>
    <font>
      <b/>
      <sz val="14"/>
      <color theme="1"/>
      <name val="ＭＳ 明朝"/>
      <family val="1"/>
      <charset val="128"/>
    </font>
    <font>
      <b/>
      <sz val="10"/>
      <color rgb="FFFF0000"/>
      <name val="ＭＳ Ｐゴシック"/>
      <family val="3"/>
      <charset val="128"/>
    </font>
    <font>
      <sz val="16"/>
      <color theme="1"/>
      <name val="ＭＳ Ｐゴシック"/>
      <family val="3"/>
      <charset val="128"/>
      <scheme val="major"/>
    </font>
    <font>
      <sz val="12"/>
      <name val="ＭＳ Ｐゴシック"/>
      <family val="3"/>
      <charset val="128"/>
      <scheme val="major"/>
    </font>
    <font>
      <sz val="14"/>
      <name val="ＭＳ Ｐゴシック"/>
      <family val="3"/>
      <charset val="128"/>
      <scheme val="major"/>
    </font>
    <font>
      <b/>
      <i/>
      <sz val="11"/>
      <name val="ＭＳ Ｐゴシック"/>
      <family val="3"/>
      <charset val="128"/>
    </font>
    <font>
      <sz val="14"/>
      <color indexed="81"/>
      <name val="Meiryo UI"/>
      <family val="3"/>
      <charset val="128"/>
    </font>
    <font>
      <sz val="10"/>
      <color indexed="81"/>
      <name val="Meiryo UI"/>
      <family val="3"/>
      <charset val="128"/>
    </font>
    <font>
      <sz val="11"/>
      <color indexed="81"/>
      <name val="Meiryo UI"/>
      <family val="3"/>
      <charset val="128"/>
    </font>
    <font>
      <b/>
      <u/>
      <sz val="10"/>
      <color indexed="81"/>
      <name val="Meiryo UI"/>
      <family val="3"/>
      <charset val="128"/>
    </font>
    <font>
      <sz val="9"/>
      <color indexed="81"/>
      <name val="Meiryo UI"/>
      <family val="3"/>
      <charset val="128"/>
    </font>
    <font>
      <sz val="12"/>
      <color indexed="81"/>
      <name val="Meiryo UI"/>
      <family val="3"/>
      <charset val="128"/>
    </font>
    <font>
      <sz val="24"/>
      <name val="ＭＳ Ｐゴシック"/>
      <family val="3"/>
      <charset val="128"/>
    </font>
    <font>
      <sz val="10"/>
      <color rgb="FFFF0000"/>
      <name val="ＭＳ ゴシック"/>
      <family val="3"/>
      <charset val="128"/>
    </font>
    <font>
      <sz val="11"/>
      <color rgb="FFFF0000"/>
      <name val="ＭＳ ゴシック"/>
      <family val="3"/>
      <charset val="128"/>
    </font>
    <font>
      <sz val="2"/>
      <name val="ＭＳ Ｐゴシック"/>
      <family val="3"/>
      <charset val="128"/>
    </font>
    <font>
      <sz val="12"/>
      <name val="HG創英角ﾎﾟｯﾌﾟ体"/>
      <family val="3"/>
      <charset val="128"/>
    </font>
    <font>
      <sz val="16"/>
      <name val="HG創英角ﾎﾟｯﾌﾟ体"/>
      <family val="3"/>
      <charset val="128"/>
    </font>
    <font>
      <sz val="18"/>
      <name val="HG創英角ｺﾞｼｯｸUB"/>
      <family val="3"/>
      <charset val="128"/>
    </font>
    <font>
      <b/>
      <sz val="11"/>
      <name val="ＭＳ Ｐゴシック"/>
      <family val="3"/>
      <charset val="128"/>
    </font>
    <font>
      <sz val="18"/>
      <name val="HGP創英角ｺﾞｼｯｸUB"/>
      <family val="3"/>
      <charset val="128"/>
    </font>
    <font>
      <b/>
      <sz val="9"/>
      <color indexed="81"/>
      <name val="ＭＳ Ｐゴシック"/>
      <family val="3"/>
      <charset val="128"/>
    </font>
  </fonts>
  <fills count="1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
      <patternFill patternType="solid">
        <fgColor rgb="FFCCECFF"/>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CCFFFF"/>
        <bgColor indexed="64"/>
      </patternFill>
    </fill>
    <fill>
      <patternFill patternType="solid">
        <fgColor theme="2" tint="-9.9978637043366805E-2"/>
        <bgColor indexed="64"/>
      </patternFill>
    </fill>
  </fills>
  <borders count="19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double">
        <color indexed="64"/>
      </bottom>
      <diagonal style="hair">
        <color indexed="64"/>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bottom style="medium">
        <color indexed="64"/>
      </bottom>
      <diagonal/>
    </border>
    <border diagonalDown="1">
      <left style="thin">
        <color indexed="64"/>
      </left>
      <right style="thin">
        <color indexed="64"/>
      </right>
      <top style="medium">
        <color indexed="64"/>
      </top>
      <bottom style="medium">
        <color indexed="64"/>
      </bottom>
      <diagonal style="thin">
        <color indexed="64"/>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dotted">
        <color indexed="64"/>
      </right>
      <top style="thin">
        <color indexed="64"/>
      </top>
      <bottom style="medium">
        <color indexed="64"/>
      </bottom>
      <diagonal/>
    </border>
    <border>
      <left style="dotted">
        <color indexed="64"/>
      </left>
      <right/>
      <top style="thin">
        <color indexed="64"/>
      </top>
      <bottom style="thin">
        <color indexed="64"/>
      </bottom>
      <diagonal/>
    </border>
    <border>
      <left style="dotted">
        <color indexed="64"/>
      </left>
      <right/>
      <top style="medium">
        <color indexed="64"/>
      </top>
      <bottom/>
      <diagonal/>
    </border>
    <border>
      <left style="dotted">
        <color indexed="64"/>
      </left>
      <right/>
      <top/>
      <bottom style="thin">
        <color indexed="64"/>
      </bottom>
      <diagonal/>
    </border>
    <border>
      <left style="dotted">
        <color indexed="64"/>
      </left>
      <right/>
      <top style="thin">
        <color indexed="64"/>
      </top>
      <bottom/>
      <diagonal/>
    </border>
    <border>
      <left style="dotted">
        <color indexed="64"/>
      </left>
      <right/>
      <top style="thin">
        <color indexed="64"/>
      </top>
      <bottom style="medium">
        <color indexed="64"/>
      </bottom>
      <diagonal/>
    </border>
    <border>
      <left style="dotted">
        <color indexed="64"/>
      </left>
      <right/>
      <top style="medium">
        <color indexed="64"/>
      </top>
      <bottom style="thin">
        <color indexed="64"/>
      </bottom>
      <diagonal/>
    </border>
    <border>
      <left/>
      <right style="dotted">
        <color indexed="64"/>
      </right>
      <top/>
      <bottom style="thin">
        <color indexed="64"/>
      </bottom>
      <diagonal/>
    </border>
    <border>
      <left/>
      <right style="dotted">
        <color indexed="64"/>
      </right>
      <top style="thin">
        <color indexed="64"/>
      </top>
      <bottom/>
      <diagonal/>
    </border>
    <border>
      <left/>
      <right style="dotted">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thin">
        <color indexed="64"/>
      </right>
      <top/>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medium">
        <color indexed="64"/>
      </left>
      <right/>
      <top style="hair">
        <color indexed="64"/>
      </top>
      <bottom/>
      <diagonal/>
    </border>
    <border>
      <left style="thin">
        <color indexed="64"/>
      </left>
      <right style="medium">
        <color indexed="64"/>
      </right>
      <top style="medium">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bottom style="hair">
        <color indexed="64"/>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s>
  <cellStyleXfs count="65">
    <xf numFmtId="0" fontId="0" fillId="0" borderId="0"/>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1" fillId="0" borderId="0">
      <alignment vertical="center"/>
    </xf>
    <xf numFmtId="0" fontId="11" fillId="0" borderId="0">
      <alignment vertical="center"/>
    </xf>
    <xf numFmtId="0" fontId="16" fillId="0" borderId="0"/>
    <xf numFmtId="0" fontId="34" fillId="0" borderId="0" applyNumberFormat="0" applyFill="0" applyBorder="0" applyAlignment="0" applyProtection="0">
      <alignment vertical="top"/>
      <protection locked="0"/>
    </xf>
    <xf numFmtId="0" fontId="16" fillId="0" borderId="0"/>
    <xf numFmtId="0" fontId="11" fillId="0" borderId="0">
      <alignment vertical="center"/>
    </xf>
    <xf numFmtId="0" fontId="27" fillId="0" borderId="0">
      <alignment vertical="center"/>
    </xf>
    <xf numFmtId="0" fontId="53" fillId="0" borderId="0">
      <alignment vertical="center"/>
    </xf>
    <xf numFmtId="0" fontId="16" fillId="0" borderId="0">
      <alignment vertical="center"/>
    </xf>
    <xf numFmtId="0" fontId="11" fillId="0" borderId="0">
      <alignment vertical="center"/>
    </xf>
    <xf numFmtId="0" fontId="53" fillId="0" borderId="0">
      <alignment vertical="center"/>
    </xf>
    <xf numFmtId="0" fontId="11" fillId="0" borderId="0">
      <alignment vertical="center"/>
    </xf>
    <xf numFmtId="0" fontId="11" fillId="0" borderId="0">
      <alignment vertical="center"/>
    </xf>
    <xf numFmtId="0" fontId="16" fillId="0" borderId="0"/>
    <xf numFmtId="0" fontId="72" fillId="0" borderId="0" applyFill="0" applyBorder="0" applyAlignment="0"/>
    <xf numFmtId="38" fontId="73" fillId="2" borderId="0" applyNumberFormat="0" applyBorder="0" applyAlignment="0" applyProtection="0"/>
    <xf numFmtId="0" fontId="74" fillId="0" borderId="54" applyNumberFormat="0" applyAlignment="0" applyProtection="0">
      <alignment horizontal="left" vertical="center"/>
    </xf>
    <xf numFmtId="0" fontId="74" fillId="0" borderId="4">
      <alignment horizontal="left" vertical="center"/>
    </xf>
    <xf numFmtId="10" fontId="73" fillId="5" borderId="2" applyNumberFormat="0" applyBorder="0" applyAlignment="0" applyProtection="0"/>
    <xf numFmtId="0" fontId="72" fillId="0" borderId="0"/>
    <xf numFmtId="0" fontId="75" fillId="0" borderId="0"/>
    <xf numFmtId="10" fontId="75" fillId="0" borderId="0" applyFont="0" applyFill="0" applyBorder="0" applyAlignment="0" applyProtection="0"/>
    <xf numFmtId="9" fontId="16" fillId="0" borderId="0" applyFon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0" fontId="16" fillId="0" borderId="0"/>
    <xf numFmtId="0" fontId="16" fillId="0" borderId="0">
      <alignment vertical="center"/>
    </xf>
    <xf numFmtId="0" fontId="16" fillId="0" borderId="0">
      <alignment vertical="center"/>
    </xf>
    <xf numFmtId="0" fontId="16" fillId="0" borderId="0"/>
    <xf numFmtId="0" fontId="16" fillId="0" borderId="0">
      <alignment vertical="center"/>
    </xf>
    <xf numFmtId="0" fontId="16" fillId="0" borderId="0">
      <alignment vertical="center"/>
    </xf>
    <xf numFmtId="0" fontId="54" fillId="0" borderId="0">
      <alignment vertical="center"/>
    </xf>
    <xf numFmtId="0" fontId="16" fillId="0" borderId="0"/>
    <xf numFmtId="0" fontId="16" fillId="0" borderId="0"/>
    <xf numFmtId="0" fontId="11" fillId="0" borderId="0">
      <alignment vertical="center"/>
    </xf>
    <xf numFmtId="0" fontId="22" fillId="0" borderId="0">
      <alignment vertical="center"/>
    </xf>
    <xf numFmtId="0" fontId="21" fillId="0" borderId="0"/>
    <xf numFmtId="0" fontId="77" fillId="0" borderId="0">
      <alignment vertical="center"/>
    </xf>
    <xf numFmtId="38" fontId="77"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0" fontId="7" fillId="0" borderId="0">
      <alignment vertical="center"/>
    </xf>
    <xf numFmtId="0" fontId="16" fillId="0" borderId="0">
      <alignment vertical="center"/>
    </xf>
    <xf numFmtId="0" fontId="16" fillId="0" borderId="0">
      <alignment vertical="center"/>
    </xf>
    <xf numFmtId="0" fontId="16" fillId="0" borderId="0">
      <alignment vertical="center"/>
    </xf>
    <xf numFmtId="0" fontId="6" fillId="0" borderId="0">
      <alignment vertical="center"/>
    </xf>
    <xf numFmtId="0" fontId="5" fillId="0" borderId="0">
      <alignment vertical="center"/>
    </xf>
    <xf numFmtId="0" fontId="4" fillId="0" borderId="0">
      <alignment vertical="center"/>
    </xf>
    <xf numFmtId="0" fontId="16" fillId="0" borderId="0"/>
    <xf numFmtId="0" fontId="110" fillId="0" borderId="0" applyNumberFormat="0" applyFill="0" applyBorder="0" applyAlignment="0" applyProtection="0">
      <alignment vertical="center"/>
    </xf>
    <xf numFmtId="0" fontId="113" fillId="0" borderId="0"/>
    <xf numFmtId="0" fontId="3" fillId="0" borderId="0">
      <alignment vertical="center"/>
    </xf>
    <xf numFmtId="0" fontId="9" fillId="0" borderId="0">
      <alignment vertical="center"/>
    </xf>
    <xf numFmtId="38" fontId="9"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3650">
    <xf numFmtId="0" fontId="0" fillId="0" borderId="0" xfId="0"/>
    <xf numFmtId="0" fontId="23" fillId="0" borderId="2" xfId="0" applyFont="1" applyFill="1" applyBorder="1" applyAlignment="1" applyProtection="1">
      <alignment horizontal="center" vertical="center"/>
      <protection locked="0"/>
    </xf>
    <xf numFmtId="0" fontId="0" fillId="0" borderId="0" xfId="0" applyFont="1" applyFill="1" applyBorder="1" applyAlignment="1">
      <alignment vertical="center"/>
    </xf>
    <xf numFmtId="0" fontId="20" fillId="0" borderId="0" xfId="0" applyFont="1" applyFill="1" applyBorder="1" applyAlignment="1">
      <alignment vertical="center"/>
    </xf>
    <xf numFmtId="0" fontId="12" fillId="0" borderId="0" xfId="0" applyFont="1" applyFill="1" applyAlignment="1">
      <alignment vertical="center"/>
    </xf>
    <xf numFmtId="0" fontId="26" fillId="0" borderId="0" xfId="0" applyFont="1" applyFill="1" applyBorder="1" applyAlignment="1">
      <alignment vertical="center"/>
    </xf>
    <xf numFmtId="0" fontId="0" fillId="0" borderId="0" xfId="0" applyFont="1" applyFill="1"/>
    <xf numFmtId="0" fontId="27" fillId="0" borderId="0" xfId="0" applyFont="1" applyFill="1" applyAlignment="1"/>
    <xf numFmtId="0" fontId="0" fillId="0" borderId="0" xfId="0" applyFont="1" applyFill="1" applyBorder="1"/>
    <xf numFmtId="0" fontId="27" fillId="0" borderId="9" xfId="0" applyFont="1" applyFill="1" applyBorder="1" applyAlignment="1">
      <alignment horizontal="left" vertical="center" wrapText="1"/>
    </xf>
    <xf numFmtId="0" fontId="0" fillId="0" borderId="1" xfId="0" applyFont="1" applyFill="1" applyBorder="1" applyAlignment="1">
      <alignment horizontal="left" vertical="center"/>
    </xf>
    <xf numFmtId="0" fontId="0" fillId="0" borderId="1" xfId="0" applyFont="1" applyFill="1" applyBorder="1"/>
    <xf numFmtId="0" fontId="0" fillId="0" borderId="0" xfId="0" applyFont="1" applyFill="1" applyBorder="1" applyAlignment="1">
      <alignment horizontal="center" vertical="center"/>
    </xf>
    <xf numFmtId="0" fontId="27" fillId="0" borderId="0" xfId="0" applyFont="1" applyFill="1"/>
    <xf numFmtId="0" fontId="0" fillId="0" borderId="0" xfId="0" applyFill="1" applyAlignment="1">
      <alignment horizontal="right" vertical="top"/>
    </xf>
    <xf numFmtId="0" fontId="0" fillId="0" borderId="0" xfId="0" applyFont="1" applyFill="1" applyAlignment="1">
      <alignment horizontal="left" vertical="center"/>
    </xf>
    <xf numFmtId="0" fontId="17" fillId="0" borderId="0" xfId="0" applyFont="1" applyFill="1" applyAlignment="1">
      <alignment horizontal="right" vertical="center"/>
    </xf>
    <xf numFmtId="0" fontId="0" fillId="0" borderId="2" xfId="0" applyFont="1" applyFill="1" applyBorder="1" applyAlignment="1">
      <alignment horizontal="center" vertical="center"/>
    </xf>
    <xf numFmtId="0" fontId="23" fillId="0" borderId="2" xfId="0" applyFont="1" applyFill="1" applyBorder="1" applyAlignment="1" applyProtection="1">
      <alignment horizontal="center" vertical="center"/>
    </xf>
    <xf numFmtId="0" fontId="17" fillId="0" borderId="2" xfId="0" applyFont="1" applyFill="1" applyBorder="1" applyAlignment="1">
      <alignment horizontal="center" vertical="center"/>
    </xf>
    <xf numFmtId="49" fontId="0" fillId="0" borderId="4" xfId="0" applyNumberFormat="1" applyFont="1" applyFill="1" applyBorder="1" applyAlignment="1">
      <alignment horizontal="center" vertical="center"/>
    </xf>
    <xf numFmtId="0" fontId="0" fillId="0" borderId="8" xfId="0" applyFont="1" applyFill="1" applyBorder="1" applyAlignment="1">
      <alignment horizontal="center" vertical="center"/>
    </xf>
    <xf numFmtId="0" fontId="0" fillId="0" borderId="8" xfId="0" applyFont="1" applyFill="1" applyBorder="1" applyAlignment="1">
      <alignment horizontal="center" vertical="center" shrinkToFit="1"/>
    </xf>
    <xf numFmtId="0" fontId="0" fillId="0" borderId="11" xfId="0" applyFont="1" applyFill="1" applyBorder="1" applyAlignment="1">
      <alignment horizontal="center" vertical="center"/>
    </xf>
    <xf numFmtId="0" fontId="0" fillId="0" borderId="2" xfId="0" applyFont="1" applyFill="1" applyBorder="1" applyAlignment="1">
      <alignment horizontal="center" vertical="center" wrapText="1"/>
    </xf>
    <xf numFmtId="0" fontId="17" fillId="0" borderId="0" xfId="0" applyFont="1" applyFill="1"/>
    <xf numFmtId="0" fontId="17" fillId="0" borderId="0" xfId="0" applyFont="1" applyFill="1" applyBorder="1" applyAlignment="1">
      <alignment vertical="top"/>
    </xf>
    <xf numFmtId="0" fontId="17" fillId="0" borderId="0" xfId="0" applyFont="1" applyFill="1" applyBorder="1" applyAlignment="1">
      <alignment horizontal="left" vertical="center" shrinkToFit="1"/>
    </xf>
    <xf numFmtId="0" fontId="17" fillId="0" borderId="0" xfId="0" applyFont="1" applyFill="1" applyBorder="1" applyAlignment="1">
      <alignment horizontal="left" vertical="center"/>
    </xf>
    <xf numFmtId="0" fontId="17" fillId="0" borderId="0" xfId="0" applyFont="1" applyFill="1" applyBorder="1" applyAlignment="1">
      <alignment horizontal="left" vertical="center" wrapText="1" shrinkToFit="1"/>
    </xf>
    <xf numFmtId="0" fontId="17" fillId="0" borderId="0" xfId="0" applyFont="1" applyFill="1" applyBorder="1" applyAlignment="1">
      <alignment horizontal="center" vertical="top" shrinkToFit="1"/>
    </xf>
    <xf numFmtId="0" fontId="17" fillId="0" borderId="0" xfId="0" applyFont="1" applyFill="1" applyBorder="1" applyAlignment="1">
      <alignment horizontal="center" shrinkToFit="1"/>
    </xf>
    <xf numFmtId="0" fontId="17" fillId="0" borderId="0" xfId="0" applyFont="1" applyFill="1" applyAlignment="1">
      <alignment wrapText="1"/>
    </xf>
    <xf numFmtId="0" fontId="0" fillId="0" borderId="26"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11" xfId="0" applyFont="1" applyFill="1" applyBorder="1"/>
    <xf numFmtId="0" fontId="0" fillId="0" borderId="2" xfId="0" applyFont="1" applyFill="1" applyBorder="1" applyAlignment="1">
      <alignment horizontal="center" vertical="center" shrinkToFit="1"/>
    </xf>
    <xf numFmtId="0" fontId="17" fillId="0" borderId="1" xfId="0" applyFont="1" applyFill="1" applyBorder="1" applyAlignment="1"/>
    <xf numFmtId="0" fontId="0" fillId="0" borderId="1" xfId="0" applyFont="1" applyFill="1" applyBorder="1" applyAlignment="1"/>
    <xf numFmtId="0" fontId="0" fillId="0" borderId="1" xfId="0" applyFont="1" applyFill="1" applyBorder="1" applyAlignment="1">
      <alignment horizontal="center" vertical="center"/>
    </xf>
    <xf numFmtId="0" fontId="0" fillId="0" borderId="1" xfId="0" applyFont="1" applyFill="1" applyBorder="1" applyAlignment="1">
      <alignment horizontal="center"/>
    </xf>
    <xf numFmtId="0" fontId="0" fillId="0" borderId="3" xfId="0" applyFont="1" applyFill="1" applyBorder="1" applyAlignment="1">
      <alignment horizontal="center" vertical="center"/>
    </xf>
    <xf numFmtId="0" fontId="0" fillId="0" borderId="10" xfId="0" applyFont="1" applyFill="1" applyBorder="1" applyAlignment="1">
      <alignment horizontal="left" vertical="center"/>
    </xf>
    <xf numFmtId="0" fontId="0" fillId="0" borderId="29" xfId="0" applyFont="1" applyFill="1" applyBorder="1" applyAlignment="1">
      <alignment horizontal="centerContinuous" vertical="center"/>
    </xf>
    <xf numFmtId="0" fontId="0" fillId="0" borderId="30" xfId="0" applyFont="1" applyFill="1" applyBorder="1" applyAlignment="1">
      <alignment horizontal="centerContinuous" vertical="center"/>
    </xf>
    <xf numFmtId="0" fontId="0" fillId="0" borderId="31" xfId="0" applyFont="1" applyFill="1" applyBorder="1" applyAlignment="1">
      <alignment horizontal="centerContinuous" vertical="center"/>
    </xf>
    <xf numFmtId="0" fontId="0" fillId="0" borderId="32" xfId="0" applyFont="1" applyFill="1" applyBorder="1" applyAlignment="1">
      <alignment horizontal="centerContinuous" vertical="center"/>
    </xf>
    <xf numFmtId="0" fontId="0" fillId="0" borderId="33" xfId="0" applyFont="1" applyFill="1" applyBorder="1" applyAlignment="1">
      <alignment horizontal="centerContinuous" vertical="center"/>
    </xf>
    <xf numFmtId="0" fontId="0" fillId="0" borderId="34" xfId="0" applyFont="1" applyFill="1" applyBorder="1" applyAlignment="1">
      <alignment horizontal="centerContinuous" vertical="center"/>
    </xf>
    <xf numFmtId="0" fontId="0" fillId="0" borderId="11" xfId="0" applyFont="1" applyFill="1" applyBorder="1" applyAlignment="1">
      <alignment horizontal="centerContinuous" vertical="center"/>
    </xf>
    <xf numFmtId="0" fontId="0" fillId="0" borderId="1" xfId="0" applyFont="1" applyFill="1" applyBorder="1" applyAlignment="1">
      <alignment horizontal="centerContinuous" vertical="center"/>
    </xf>
    <xf numFmtId="0" fontId="0" fillId="0" borderId="12" xfId="0" applyFont="1" applyFill="1" applyBorder="1" applyAlignment="1">
      <alignment horizontal="centerContinuous" vertical="center"/>
    </xf>
    <xf numFmtId="0" fontId="0" fillId="0" borderId="1" xfId="0" applyFont="1" applyFill="1" applyBorder="1" applyAlignment="1">
      <alignment horizontal="left" vertical="center" indent="1"/>
    </xf>
    <xf numFmtId="0" fontId="0" fillId="0" borderId="12" xfId="0" applyFont="1" applyFill="1" applyBorder="1" applyAlignment="1">
      <alignment vertical="center"/>
    </xf>
    <xf numFmtId="0" fontId="0" fillId="0" borderId="3" xfId="0" applyFont="1" applyFill="1" applyBorder="1" applyAlignment="1">
      <alignment horizontal="centerContinuous" vertical="center"/>
    </xf>
    <xf numFmtId="0" fontId="0" fillId="0" borderId="4" xfId="0" applyFont="1" applyFill="1" applyBorder="1" applyAlignment="1">
      <alignment horizontal="centerContinuous" vertical="center"/>
    </xf>
    <xf numFmtId="0" fontId="0" fillId="0" borderId="10" xfId="0" applyFont="1" applyFill="1" applyBorder="1" applyAlignment="1">
      <alignment horizontal="centerContinuous" vertical="center"/>
    </xf>
    <xf numFmtId="0" fontId="0" fillId="0" borderId="4" xfId="0" applyFont="1" applyFill="1" applyBorder="1" applyAlignment="1">
      <alignment horizontal="left" vertical="center" indent="1"/>
    </xf>
    <xf numFmtId="0" fontId="0" fillId="0" borderId="4" xfId="0" applyFont="1" applyFill="1" applyBorder="1" applyAlignment="1">
      <alignment horizontal="left" vertical="center"/>
    </xf>
    <xf numFmtId="0" fontId="0" fillId="0" borderId="4" xfId="0" applyFont="1" applyFill="1" applyBorder="1"/>
    <xf numFmtId="0" fontId="17" fillId="0" borderId="0" xfId="0" applyFont="1" applyFill="1" applyAlignment="1">
      <alignment vertical="top"/>
    </xf>
    <xf numFmtId="0" fontId="17" fillId="0" borderId="0" xfId="0" applyFont="1" applyFill="1" applyAlignment="1">
      <alignment vertical="top" wrapText="1"/>
    </xf>
    <xf numFmtId="0" fontId="0" fillId="0" borderId="0" xfId="0" applyFill="1" applyBorder="1" applyAlignment="1">
      <alignment vertical="center"/>
    </xf>
    <xf numFmtId="0" fontId="0" fillId="0" borderId="0" xfId="0" applyFont="1" applyFill="1" applyAlignment="1"/>
    <xf numFmtId="0" fontId="0" fillId="0" borderId="0" xfId="0" applyFont="1" applyFill="1" applyAlignment="1">
      <alignment vertical="center"/>
    </xf>
    <xf numFmtId="0" fontId="0" fillId="0" borderId="0" xfId="0" applyFill="1"/>
    <xf numFmtId="0" fontId="0" fillId="0" borderId="0" xfId="0" applyFont="1" applyFill="1" applyAlignment="1">
      <alignment horizontal="right" vertical="top"/>
    </xf>
    <xf numFmtId="0" fontId="0" fillId="0" borderId="0" xfId="0" applyFill="1" applyBorder="1" applyAlignment="1">
      <alignment horizontal="center" vertical="center"/>
    </xf>
    <xf numFmtId="0" fontId="0" fillId="0" borderId="0" xfId="0" applyFill="1" applyBorder="1" applyAlignment="1">
      <alignment horizontal="center" vertical="top" shrinkToFit="1"/>
    </xf>
    <xf numFmtId="0" fontId="0" fillId="0" borderId="0" xfId="0" applyFill="1" applyAlignment="1">
      <alignment vertical="center"/>
    </xf>
    <xf numFmtId="0" fontId="0" fillId="0" borderId="1" xfId="0" applyFill="1" applyBorder="1" applyAlignment="1"/>
    <xf numFmtId="0" fontId="42" fillId="4" borderId="0" xfId="0" applyFont="1" applyFill="1" applyAlignment="1">
      <alignment horizontal="left"/>
    </xf>
    <xf numFmtId="0" fontId="42" fillId="4" borderId="0" xfId="0" applyFont="1" applyFill="1" applyAlignment="1">
      <alignment horizontal="center"/>
    </xf>
    <xf numFmtId="0" fontId="15" fillId="4" borderId="0" xfId="0" applyFont="1" applyFill="1" applyAlignment="1">
      <alignment horizontal="right" vertical="top"/>
    </xf>
    <xf numFmtId="0" fontId="0" fillId="4" borderId="0" xfId="0" applyFont="1" applyFill="1"/>
    <xf numFmtId="0" fontId="15" fillId="0" borderId="41" xfId="0" applyFont="1" applyFill="1" applyBorder="1" applyAlignment="1">
      <alignment horizontal="right"/>
    </xf>
    <xf numFmtId="0" fontId="12" fillId="4" borderId="0" xfId="0" applyFont="1" applyFill="1" applyAlignment="1">
      <alignment vertical="center"/>
    </xf>
    <xf numFmtId="0" fontId="29" fillId="4" borderId="0" xfId="0" applyFont="1" applyFill="1" applyAlignment="1">
      <alignment vertical="center"/>
    </xf>
    <xf numFmtId="0" fontId="15" fillId="4" borderId="0" xfId="0" applyFont="1" applyFill="1"/>
    <xf numFmtId="0" fontId="26" fillId="0" borderId="87" xfId="0" applyFont="1" applyFill="1" applyBorder="1" applyAlignment="1">
      <alignment horizontal="center" vertical="center" shrinkToFit="1"/>
    </xf>
    <xf numFmtId="0" fontId="26" fillId="0" borderId="88" xfId="0" applyFont="1" applyFill="1" applyBorder="1" applyAlignment="1">
      <alignment horizontal="center" vertical="center"/>
    </xf>
    <xf numFmtId="0" fontId="0" fillId="0" borderId="36" xfId="0" applyFont="1" applyFill="1" applyBorder="1" applyAlignment="1">
      <alignment horizontal="left" vertical="center"/>
    </xf>
    <xf numFmtId="0" fontId="15" fillId="4" borderId="0" xfId="0" applyFont="1" applyFill="1" applyAlignment="1">
      <alignment horizontal="right" vertical="center"/>
    </xf>
    <xf numFmtId="0" fontId="46" fillId="0" borderId="0" xfId="0" applyFont="1" applyFill="1" applyBorder="1" applyAlignment="1">
      <alignment horizontal="left" vertical="center"/>
    </xf>
    <xf numFmtId="0" fontId="15" fillId="0" borderId="0" xfId="0" applyFont="1" applyFill="1" applyBorder="1" applyAlignment="1">
      <alignment horizontal="left" vertical="center"/>
    </xf>
    <xf numFmtId="0" fontId="26" fillId="0" borderId="94" xfId="0" applyFont="1" applyFill="1" applyBorder="1" applyAlignment="1">
      <alignment horizontal="left" vertical="center"/>
    </xf>
    <xf numFmtId="0" fontId="26" fillId="0" borderId="0" xfId="0" applyFont="1" applyFill="1"/>
    <xf numFmtId="0" fontId="37" fillId="0" borderId="0" xfId="0" applyFont="1" applyFill="1" applyAlignment="1">
      <alignment horizontal="right" vertical="top"/>
    </xf>
    <xf numFmtId="0" fontId="26" fillId="4" borderId="0" xfId="0" applyFont="1" applyFill="1"/>
    <xf numFmtId="0" fontId="27" fillId="4" borderId="0" xfId="0" applyFont="1" applyFill="1"/>
    <xf numFmtId="0" fontId="37" fillId="0" borderId="0" xfId="0" applyFont="1" applyFill="1" applyAlignment="1">
      <alignment vertical="center"/>
    </xf>
    <xf numFmtId="0" fontId="26" fillId="0" borderId="0" xfId="0" applyFont="1" applyFill="1" applyAlignment="1"/>
    <xf numFmtId="0" fontId="12" fillId="0" borderId="0" xfId="0" applyFont="1" applyFill="1" applyBorder="1" applyAlignment="1"/>
    <xf numFmtId="0" fontId="20" fillId="4" borderId="0" xfId="0" applyFont="1" applyFill="1"/>
    <xf numFmtId="0" fontId="27" fillId="0" borderId="54" xfId="0" applyFont="1" applyFill="1" applyBorder="1"/>
    <xf numFmtId="0" fontId="26" fillId="0" borderId="36" xfId="0" applyFont="1" applyFill="1" applyBorder="1"/>
    <xf numFmtId="0" fontId="26" fillId="0" borderId="50" xfId="0" applyFont="1" applyFill="1" applyBorder="1"/>
    <xf numFmtId="0" fontId="26" fillId="0" borderId="79" xfId="0" applyFont="1" applyFill="1" applyBorder="1" applyAlignment="1">
      <alignment horizontal="center" vertical="center" wrapText="1"/>
    </xf>
    <xf numFmtId="0" fontId="27" fillId="4" borderId="0" xfId="0" applyFont="1" applyFill="1" applyAlignment="1">
      <alignment vertical="center"/>
    </xf>
    <xf numFmtId="0" fontId="0" fillId="0" borderId="0" xfId="0" applyFont="1" applyFill="1" applyBorder="1" applyAlignment="1">
      <alignment wrapText="1"/>
    </xf>
    <xf numFmtId="0" fontId="26" fillId="0" borderId="45" xfId="0" applyFont="1" applyFill="1" applyBorder="1" applyAlignment="1">
      <alignment vertical="top" wrapText="1"/>
    </xf>
    <xf numFmtId="0" fontId="26" fillId="0" borderId="1" xfId="0" applyFont="1" applyFill="1" applyBorder="1" applyAlignment="1">
      <alignment vertical="center"/>
    </xf>
    <xf numFmtId="0" fontId="26" fillId="0" borderId="0" xfId="0" applyFont="1" applyFill="1" applyBorder="1" applyAlignment="1">
      <alignment vertical="top" wrapText="1"/>
    </xf>
    <xf numFmtId="0" fontId="26" fillId="0" borderId="92" xfId="0" applyFont="1" applyFill="1" applyBorder="1" applyAlignment="1">
      <alignment vertical="center"/>
    </xf>
    <xf numFmtId="0" fontId="26" fillId="4" borderId="0" xfId="0" applyFont="1" applyFill="1" applyBorder="1" applyAlignment="1">
      <alignment horizontal="left" vertical="center"/>
    </xf>
    <xf numFmtId="0" fontId="26" fillId="0" borderId="0" xfId="0" applyFont="1" applyFill="1" applyBorder="1"/>
    <xf numFmtId="0" fontId="26" fillId="4" borderId="0" xfId="0" applyFont="1" applyFill="1" applyBorder="1"/>
    <xf numFmtId="0" fontId="26" fillId="4" borderId="0" xfId="0" applyFont="1" applyFill="1" applyBorder="1" applyAlignment="1">
      <alignment vertical="center"/>
    </xf>
    <xf numFmtId="0" fontId="27" fillId="0" borderId="0" xfId="0" applyFont="1" applyFill="1" applyBorder="1"/>
    <xf numFmtId="0" fontId="47" fillId="0" borderId="0" xfId="0" applyFont="1" applyFill="1" applyBorder="1" applyAlignment="1">
      <alignment vertical="center" wrapText="1"/>
    </xf>
    <xf numFmtId="0" fontId="48" fillId="4" borderId="0" xfId="0" applyFont="1" applyFill="1" applyAlignment="1">
      <alignment horizontal="justify"/>
    </xf>
    <xf numFmtId="0" fontId="47" fillId="0" borderId="0" xfId="0" applyFont="1" applyFill="1" applyBorder="1" applyAlignment="1">
      <alignment horizontal="justify" vertical="center"/>
    </xf>
    <xf numFmtId="0" fontId="27" fillId="4" borderId="0" xfId="0" applyFont="1" applyFill="1" applyBorder="1"/>
    <xf numFmtId="0" fontId="27" fillId="0" borderId="0" xfId="0" applyFont="1" applyFill="1" applyBorder="1" applyAlignment="1"/>
    <xf numFmtId="0" fontId="27" fillId="4" borderId="0" xfId="0" applyFont="1" applyFill="1" applyBorder="1" applyAlignment="1"/>
    <xf numFmtId="0" fontId="26" fillId="0" borderId="57" xfId="0" applyFont="1" applyFill="1" applyBorder="1" applyAlignment="1">
      <alignment horizontal="left" vertical="center" indent="1"/>
    </xf>
    <xf numFmtId="0" fontId="23" fillId="0" borderId="101" xfId="0" applyFont="1" applyFill="1" applyBorder="1" applyAlignment="1" applyProtection="1">
      <alignment horizontal="center" vertical="center"/>
      <protection locked="0"/>
    </xf>
    <xf numFmtId="0" fontId="26" fillId="0" borderId="101" xfId="0" applyFont="1" applyFill="1" applyBorder="1" applyAlignment="1">
      <alignment horizontal="center" vertical="center"/>
    </xf>
    <xf numFmtId="0" fontId="12" fillId="0" borderId="57" xfId="0" applyFont="1" applyFill="1" applyBorder="1" applyAlignment="1">
      <alignment horizontal="left" vertical="center" indent="1" shrinkToFit="1"/>
    </xf>
    <xf numFmtId="0" fontId="26" fillId="0" borderId="44" xfId="0" applyFont="1" applyFill="1" applyBorder="1" applyAlignment="1">
      <alignment horizontal="left" vertical="center" indent="1"/>
    </xf>
    <xf numFmtId="0" fontId="30" fillId="0" borderId="0" xfId="0" applyFont="1" applyFill="1" applyAlignment="1">
      <alignment horizontal="right" vertical="top"/>
    </xf>
    <xf numFmtId="0" fontId="31" fillId="0" borderId="0" xfId="0" applyFont="1" applyFill="1" applyAlignment="1">
      <alignment horizontal="center" vertical="center"/>
    </xf>
    <xf numFmtId="0" fontId="0" fillId="0" borderId="67" xfId="0" applyFill="1" applyBorder="1" applyAlignment="1">
      <alignment horizontal="center" vertical="center"/>
    </xf>
    <xf numFmtId="0" fontId="54" fillId="0" borderId="0" xfId="10" applyFont="1">
      <alignment vertical="center"/>
    </xf>
    <xf numFmtId="0" fontId="55" fillId="0" borderId="0" xfId="10" applyFont="1" applyAlignment="1"/>
    <xf numFmtId="0" fontId="54" fillId="0" borderId="0" xfId="10" applyFont="1" applyAlignment="1"/>
    <xf numFmtId="0" fontId="46" fillId="0" borderId="0" xfId="10" applyFont="1" applyAlignment="1">
      <alignment horizontal="center"/>
    </xf>
    <xf numFmtId="0" fontId="56" fillId="0" borderId="4" xfId="10" applyFont="1" applyBorder="1" applyAlignment="1">
      <alignment horizontal="left" vertical="center"/>
    </xf>
    <xf numFmtId="0" fontId="55" fillId="0" borderId="4" xfId="10" applyFont="1" applyBorder="1">
      <alignment vertical="center"/>
    </xf>
    <xf numFmtId="0" fontId="55" fillId="0" borderId="10" xfId="10" applyFont="1" applyBorder="1">
      <alignment vertical="center"/>
    </xf>
    <xf numFmtId="0" fontId="55" fillId="0" borderId="0" xfId="10" applyFont="1">
      <alignment vertical="center"/>
    </xf>
    <xf numFmtId="0" fontId="56" fillId="0" borderId="10" xfId="10" applyFont="1" applyBorder="1" applyAlignment="1">
      <alignment vertical="center"/>
    </xf>
    <xf numFmtId="0" fontId="45" fillId="0" borderId="0" xfId="10" applyFont="1" applyBorder="1" applyAlignment="1">
      <alignment horizontal="center" vertical="center"/>
    </xf>
    <xf numFmtId="0" fontId="55" fillId="0" borderId="0" xfId="10" applyFont="1" applyBorder="1" applyAlignment="1">
      <alignment horizontal="left" vertical="center"/>
    </xf>
    <xf numFmtId="0" fontId="55" fillId="0" borderId="8" xfId="10" applyFont="1" applyBorder="1" applyAlignment="1">
      <alignment horizontal="left" vertical="center"/>
    </xf>
    <xf numFmtId="0" fontId="55" fillId="0" borderId="4" xfId="10" applyFont="1" applyBorder="1" applyAlignment="1">
      <alignment horizontal="center" vertical="center"/>
    </xf>
    <xf numFmtId="0" fontId="55" fillId="0" borderId="0" xfId="10" applyFont="1" applyBorder="1">
      <alignment vertical="center"/>
    </xf>
    <xf numFmtId="0" fontId="55" fillId="0" borderId="5" xfId="10" applyFont="1" applyBorder="1" applyAlignment="1">
      <alignment horizontal="center" vertical="center" textRotation="255"/>
    </xf>
    <xf numFmtId="0" fontId="55" fillId="0" borderId="9" xfId="10" applyFont="1" applyBorder="1" applyAlignment="1">
      <alignment horizontal="center" vertical="center" textRotation="255"/>
    </xf>
    <xf numFmtId="0" fontId="55" fillId="0" borderId="0" xfId="10" applyFont="1" applyBorder="1" applyAlignment="1">
      <alignment horizontal="center" vertical="center" textRotation="255"/>
    </xf>
    <xf numFmtId="0" fontId="15" fillId="0" borderId="0" xfId="10" applyFont="1" applyBorder="1">
      <alignment vertical="center"/>
    </xf>
    <xf numFmtId="0" fontId="15" fillId="0" borderId="0" xfId="10" applyFont="1" applyBorder="1" applyAlignment="1">
      <alignment horizontal="center" vertical="center"/>
    </xf>
    <xf numFmtId="0" fontId="15" fillId="0" borderId="0" xfId="10" applyFont="1">
      <alignment vertical="center"/>
    </xf>
    <xf numFmtId="0" fontId="15" fillId="0" borderId="8" xfId="10" applyFont="1" applyBorder="1">
      <alignment vertical="center"/>
    </xf>
    <xf numFmtId="0" fontId="15" fillId="0" borderId="5" xfId="10" applyFont="1" applyBorder="1">
      <alignment vertical="center"/>
    </xf>
    <xf numFmtId="0" fontId="15" fillId="0" borderId="5" xfId="10" applyFont="1" applyBorder="1" applyAlignment="1">
      <alignment horizontal="center" vertical="center"/>
    </xf>
    <xf numFmtId="0" fontId="15" fillId="0" borderId="9" xfId="10" applyFont="1" applyBorder="1">
      <alignment vertical="center"/>
    </xf>
    <xf numFmtId="0" fontId="15" fillId="0" borderId="6" xfId="10" applyFont="1" applyBorder="1">
      <alignment vertical="center"/>
    </xf>
    <xf numFmtId="0" fontId="54" fillId="0" borderId="0" xfId="10" applyFont="1" applyFill="1">
      <alignment vertical="center"/>
    </xf>
    <xf numFmtId="0" fontId="26" fillId="0" borderId="0" xfId="9" applyFont="1">
      <alignment vertical="center"/>
    </xf>
    <xf numFmtId="0" fontId="57" fillId="0" borderId="0" xfId="10" applyFont="1" applyAlignment="1">
      <alignment horizontal="left" vertical="center"/>
    </xf>
    <xf numFmtId="0" fontId="56" fillId="0" borderId="0" xfId="10" applyFont="1" applyAlignment="1">
      <alignment horizontal="left" vertical="center"/>
    </xf>
    <xf numFmtId="0" fontId="56" fillId="0" borderId="0" xfId="10" applyFont="1" applyAlignment="1">
      <alignment horizontal="center"/>
    </xf>
    <xf numFmtId="0" fontId="57" fillId="0" borderId="0" xfId="10" applyFont="1" applyAlignment="1"/>
    <xf numFmtId="0" fontId="57" fillId="0" borderId="4" xfId="10" applyFont="1" applyBorder="1">
      <alignment vertical="center"/>
    </xf>
    <xf numFmtId="0" fontId="57" fillId="0" borderId="10" xfId="10" applyFont="1" applyBorder="1">
      <alignment vertical="center"/>
    </xf>
    <xf numFmtId="0" fontId="57" fillId="0" borderId="0" xfId="10" applyFont="1">
      <alignment vertical="center"/>
    </xf>
    <xf numFmtId="0" fontId="55" fillId="0" borderId="5" xfId="10" applyFont="1" applyBorder="1" applyAlignment="1">
      <alignment horizontal="center" vertical="center"/>
    </xf>
    <xf numFmtId="0" fontId="45" fillId="0" borderId="5" xfId="10" applyFont="1" applyBorder="1" applyAlignment="1">
      <alignment horizontal="center" vertical="center"/>
    </xf>
    <xf numFmtId="0" fontId="45" fillId="0" borderId="9" xfId="10" applyFont="1" applyBorder="1" applyAlignment="1">
      <alignment horizontal="center" vertical="center"/>
    </xf>
    <xf numFmtId="0" fontId="55" fillId="0" borderId="27" xfId="10" applyFont="1" applyBorder="1" applyAlignment="1">
      <alignment vertical="center" textRotation="255"/>
    </xf>
    <xf numFmtId="0" fontId="57" fillId="0" borderId="8" xfId="10" applyFont="1" applyBorder="1" applyAlignment="1">
      <alignment vertical="center"/>
    </xf>
    <xf numFmtId="0" fontId="57" fillId="0" borderId="5" xfId="10" applyFont="1" applyBorder="1" applyAlignment="1">
      <alignment vertical="center" wrapText="1"/>
    </xf>
    <xf numFmtId="0" fontId="57" fillId="0" borderId="9" xfId="10" applyFont="1" applyBorder="1" applyAlignment="1">
      <alignment vertical="center" wrapText="1"/>
    </xf>
    <xf numFmtId="0" fontId="55" fillId="0" borderId="6" xfId="10" applyFont="1" applyBorder="1">
      <alignment vertical="center"/>
    </xf>
    <xf numFmtId="0" fontId="57" fillId="0" borderId="3" xfId="10" applyFont="1" applyBorder="1" applyAlignment="1">
      <alignment vertical="center"/>
    </xf>
    <xf numFmtId="0" fontId="57" fillId="0" borderId="4" xfId="10" applyFont="1" applyBorder="1" applyAlignment="1">
      <alignment vertical="center"/>
    </xf>
    <xf numFmtId="0" fontId="57" fillId="0" borderId="10" xfId="10" applyFont="1" applyBorder="1" applyAlignment="1">
      <alignment vertical="center"/>
    </xf>
    <xf numFmtId="0" fontId="56" fillId="0" borderId="4" xfId="10" applyFont="1" applyBorder="1" applyAlignment="1">
      <alignment vertical="center"/>
    </xf>
    <xf numFmtId="0" fontId="57" fillId="0" borderId="0" xfId="10" applyFont="1" applyBorder="1">
      <alignment vertical="center"/>
    </xf>
    <xf numFmtId="0" fontId="59" fillId="0" borderId="0" xfId="10" applyFont="1" applyBorder="1">
      <alignment vertical="center"/>
    </xf>
    <xf numFmtId="10" fontId="59" fillId="0" borderId="0" xfId="10" applyNumberFormat="1" applyFont="1" applyBorder="1" applyAlignment="1">
      <alignment horizontal="center" vertical="center"/>
    </xf>
    <xf numFmtId="0" fontId="59" fillId="0" borderId="0" xfId="10" applyFont="1">
      <alignment vertical="center"/>
    </xf>
    <xf numFmtId="0" fontId="57" fillId="0" borderId="0" xfId="10" applyFont="1" applyBorder="1" applyAlignment="1">
      <alignment vertical="center"/>
    </xf>
    <xf numFmtId="0" fontId="57" fillId="0" borderId="0" xfId="10" applyFont="1" applyAlignment="1">
      <alignment vertical="center"/>
    </xf>
    <xf numFmtId="0" fontId="60" fillId="0" borderId="0" xfId="0" applyFont="1" applyAlignment="1">
      <alignment horizontal="center" vertical="center"/>
    </xf>
    <xf numFmtId="0" fontId="60" fillId="0" borderId="0" xfId="0" applyFont="1" applyAlignment="1">
      <alignment vertical="center"/>
    </xf>
    <xf numFmtId="0" fontId="60" fillId="0" borderId="0" xfId="0" applyFont="1" applyBorder="1" applyAlignment="1">
      <alignment vertical="center"/>
    </xf>
    <xf numFmtId="0" fontId="61" fillId="0" borderId="0" xfId="0" applyFont="1" applyAlignment="1">
      <alignment vertical="center"/>
    </xf>
    <xf numFmtId="0" fontId="62" fillId="0" borderId="0" xfId="0" applyFont="1" applyAlignment="1">
      <alignment horizontal="right" vertical="center"/>
    </xf>
    <xf numFmtId="0" fontId="61" fillId="0" borderId="0" xfId="0" applyFont="1" applyAlignment="1">
      <alignment horizontal="center" vertical="center"/>
    </xf>
    <xf numFmtId="0" fontId="62" fillId="0" borderId="0" xfId="0" applyFont="1" applyAlignment="1">
      <alignment horizontal="justify" vertical="center"/>
    </xf>
    <xf numFmtId="0" fontId="64" fillId="0" borderId="0" xfId="0" applyFont="1" applyAlignment="1">
      <alignment horizontal="center" vertical="center"/>
    </xf>
    <xf numFmtId="0" fontId="64" fillId="0" borderId="0" xfId="0" applyFont="1" applyAlignment="1">
      <alignment vertical="center"/>
    </xf>
    <xf numFmtId="0" fontId="60" fillId="0" borderId="0" xfId="0" applyFont="1" applyBorder="1" applyAlignment="1">
      <alignment horizontal="left" vertical="center"/>
    </xf>
    <xf numFmtId="0" fontId="60" fillId="0" borderId="1" xfId="0" applyFont="1" applyBorder="1" applyAlignment="1">
      <alignment horizontal="center" vertical="center"/>
    </xf>
    <xf numFmtId="0" fontId="62" fillId="0" borderId="0" xfId="0" applyFont="1" applyAlignment="1">
      <alignment horizontal="justify" vertical="center" wrapText="1"/>
    </xf>
    <xf numFmtId="0" fontId="62" fillId="0" borderId="0" xfId="0" applyFont="1" applyBorder="1" applyAlignment="1">
      <alignment horizontal="justify" vertical="center" wrapText="1"/>
    </xf>
    <xf numFmtId="0" fontId="61" fillId="0" borderId="0" xfId="0" applyFont="1" applyBorder="1" applyAlignment="1">
      <alignment vertical="center"/>
    </xf>
    <xf numFmtId="0" fontId="61" fillId="0" borderId="0" xfId="0" applyFont="1" applyBorder="1" applyAlignment="1">
      <alignment horizontal="left"/>
    </xf>
    <xf numFmtId="0" fontId="61" fillId="0" borderId="0" xfId="0" applyFont="1" applyBorder="1" applyAlignment="1">
      <alignment horizontal="left" vertical="top" wrapText="1"/>
    </xf>
    <xf numFmtId="0" fontId="61" fillId="0" borderId="0" xfId="0" applyFont="1" applyBorder="1" applyAlignment="1">
      <alignment horizontal="center" vertical="top" wrapText="1"/>
    </xf>
    <xf numFmtId="0" fontId="64" fillId="0" borderId="0" xfId="0" applyFont="1" applyBorder="1" applyAlignment="1">
      <alignment horizontal="left" vertical="center"/>
    </xf>
    <xf numFmtId="0" fontId="62" fillId="0" borderId="0" xfId="0" applyFont="1" applyBorder="1" applyAlignment="1">
      <alignment horizontal="justify" vertical="top" wrapText="1"/>
    </xf>
    <xf numFmtId="0" fontId="55" fillId="0" borderId="0" xfId="0" applyFont="1" applyFill="1" applyAlignment="1">
      <alignment vertical="center"/>
    </xf>
    <xf numFmtId="0" fontId="15" fillId="0" borderId="0" xfId="0" applyFont="1" applyFill="1" applyAlignment="1">
      <alignment vertical="center"/>
    </xf>
    <xf numFmtId="0" fontId="15" fillId="0" borderId="0" xfId="0" applyFont="1" applyFill="1" applyAlignment="1">
      <alignment horizontal="center" vertical="top"/>
    </xf>
    <xf numFmtId="0" fontId="15" fillId="0" borderId="41" xfId="0" applyFont="1" applyFill="1" applyBorder="1" applyAlignment="1">
      <alignment vertical="center"/>
    </xf>
    <xf numFmtId="0" fontId="15" fillId="0" borderId="36" xfId="0" applyFont="1" applyFill="1" applyBorder="1" applyAlignment="1">
      <alignment vertical="center"/>
    </xf>
    <xf numFmtId="0" fontId="15" fillId="0" borderId="39" xfId="0" applyFont="1" applyFill="1" applyBorder="1" applyAlignment="1">
      <alignment vertical="center"/>
    </xf>
    <xf numFmtId="0" fontId="15" fillId="0" borderId="50" xfId="0" applyFont="1" applyFill="1" applyBorder="1" applyAlignment="1">
      <alignment vertical="center"/>
    </xf>
    <xf numFmtId="0" fontId="15" fillId="0" borderId="35" xfId="0" applyFont="1" applyFill="1" applyBorder="1" applyAlignment="1">
      <alignment vertical="center"/>
    </xf>
    <xf numFmtId="0" fontId="57" fillId="0" borderId="6" xfId="10" applyFont="1" applyBorder="1" applyAlignment="1">
      <alignment vertical="center" textRotation="255"/>
    </xf>
    <xf numFmtId="0" fontId="57" fillId="0" borderId="11" xfId="10" applyFont="1" applyBorder="1" applyAlignment="1">
      <alignment vertical="center" textRotation="255"/>
    </xf>
    <xf numFmtId="0" fontId="31" fillId="0" borderId="0" xfId="0" applyFont="1" applyFill="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73" xfId="0" applyFill="1" applyBorder="1" applyAlignment="1">
      <alignment vertical="center"/>
    </xf>
    <xf numFmtId="0" fontId="0" fillId="0" borderId="74" xfId="0" applyFill="1" applyBorder="1" applyAlignment="1">
      <alignment vertical="center"/>
    </xf>
    <xf numFmtId="0" fontId="0" fillId="0" borderId="2" xfId="0" quotePrefix="1" applyNumberFormat="1" applyFont="1" applyFill="1" applyBorder="1" applyAlignment="1">
      <alignment horizontal="left" vertical="center"/>
    </xf>
    <xf numFmtId="0" fontId="0" fillId="0" borderId="2" xfId="0" quotePrefix="1" applyNumberFormat="1" applyFont="1" applyFill="1" applyBorder="1" applyAlignment="1">
      <alignment vertical="center"/>
    </xf>
    <xf numFmtId="0" fontId="0" fillId="0" borderId="2" xfId="0" quotePrefix="1" applyNumberFormat="1" applyFont="1" applyFill="1" applyBorder="1" applyAlignment="1">
      <alignment vertical="center" wrapText="1"/>
    </xf>
    <xf numFmtId="0" fontId="0" fillId="0" borderId="2" xfId="0" applyNumberFormat="1" applyFont="1" applyFill="1" applyBorder="1" applyAlignment="1">
      <alignment horizontal="left" vertical="center"/>
    </xf>
    <xf numFmtId="0" fontId="0" fillId="0" borderId="2" xfId="0" applyNumberFormat="1" applyFill="1" applyBorder="1" applyAlignment="1">
      <alignment horizontal="left" vertical="center"/>
    </xf>
    <xf numFmtId="0" fontId="0" fillId="0" borderId="0" xfId="0" applyNumberFormat="1" applyFont="1" applyFill="1" applyBorder="1" applyAlignment="1">
      <alignment vertical="center"/>
    </xf>
    <xf numFmtId="0" fontId="0" fillId="0" borderId="1" xfId="0" applyFont="1" applyFill="1" applyBorder="1" applyAlignment="1">
      <alignment horizontal="right"/>
    </xf>
    <xf numFmtId="0" fontId="28" fillId="0" borderId="0" xfId="10" applyFont="1" applyAlignment="1">
      <alignment horizontal="right" vertical="top"/>
    </xf>
    <xf numFmtId="0" fontId="20" fillId="0" borderId="0" xfId="0" applyFont="1" applyFill="1" applyAlignment="1">
      <alignment horizontal="right" vertical="top"/>
    </xf>
    <xf numFmtId="0" fontId="68" fillId="0" borderId="0" xfId="0" applyFont="1" applyFill="1" applyBorder="1" applyAlignment="1">
      <alignment vertical="center"/>
    </xf>
    <xf numFmtId="0" fontId="69" fillId="0" borderId="0" xfId="0" applyFont="1" applyFill="1" applyBorder="1" applyAlignment="1">
      <alignment vertical="center"/>
    </xf>
    <xf numFmtId="0" fontId="70" fillId="0" borderId="0" xfId="0" applyFont="1" applyFill="1" applyBorder="1" applyAlignment="1">
      <alignment horizontal="right" vertical="center"/>
    </xf>
    <xf numFmtId="0" fontId="70" fillId="0" borderId="0" xfId="0" applyFont="1" applyFill="1" applyBorder="1" applyAlignment="1">
      <alignment vertical="center"/>
    </xf>
    <xf numFmtId="0" fontId="69" fillId="0" borderId="1" xfId="0" applyFont="1" applyFill="1" applyBorder="1" applyAlignment="1">
      <alignment vertical="center"/>
    </xf>
    <xf numFmtId="0" fontId="70" fillId="0" borderId="0" xfId="0" applyFont="1" applyFill="1" applyAlignment="1">
      <alignment vertical="center"/>
    </xf>
    <xf numFmtId="0" fontId="70" fillId="0" borderId="0" xfId="0" applyFont="1" applyFill="1" applyAlignment="1">
      <alignment horizontal="center" vertical="center"/>
    </xf>
    <xf numFmtId="0" fontId="70" fillId="0" borderId="0" xfId="0" applyFont="1" applyFill="1" applyAlignment="1">
      <alignment horizontal="left" vertical="center"/>
    </xf>
    <xf numFmtId="0" fontId="69" fillId="0" borderId="0" xfId="0" applyFont="1" applyFill="1" applyBorder="1" applyAlignment="1">
      <alignment vertical="center" shrinkToFit="1"/>
    </xf>
    <xf numFmtId="0" fontId="71" fillId="0" borderId="0" xfId="0" applyFont="1" applyFill="1" applyAlignment="1">
      <alignment horizontal="left" vertical="center"/>
    </xf>
    <xf numFmtId="0" fontId="69" fillId="0" borderId="16" xfId="0" applyFont="1" applyFill="1" applyBorder="1" applyAlignment="1">
      <alignment vertical="center"/>
    </xf>
    <xf numFmtId="0" fontId="70" fillId="0" borderId="17" xfId="0" applyFont="1" applyFill="1" applyBorder="1" applyAlignment="1">
      <alignment vertical="center"/>
    </xf>
    <xf numFmtId="0" fontId="70" fillId="0" borderId="0" xfId="0" applyFont="1" applyFill="1" applyBorder="1" applyAlignment="1">
      <alignment vertical="center" wrapText="1"/>
    </xf>
    <xf numFmtId="0" fontId="70" fillId="0" borderId="16" xfId="0" applyFont="1" applyFill="1" applyBorder="1" applyAlignment="1">
      <alignment vertical="center" wrapText="1"/>
    </xf>
    <xf numFmtId="0" fontId="70" fillId="0" borderId="17" xfId="0" applyFont="1" applyFill="1" applyBorder="1" applyAlignment="1">
      <alignment vertical="center" wrapText="1"/>
    </xf>
    <xf numFmtId="0" fontId="70" fillId="0" borderId="16" xfId="0" applyFont="1" applyFill="1" applyBorder="1" applyAlignment="1">
      <alignment vertical="center"/>
    </xf>
    <xf numFmtId="0" fontId="69" fillId="0" borderId="19" xfId="0" applyFont="1" applyFill="1" applyBorder="1" applyAlignment="1">
      <alignment vertical="center"/>
    </xf>
    <xf numFmtId="0" fontId="70" fillId="0" borderId="0" xfId="0" applyFont="1" applyFill="1" applyBorder="1" applyAlignment="1">
      <alignment horizontal="center" vertical="center"/>
    </xf>
    <xf numFmtId="0" fontId="70" fillId="0" borderId="0" xfId="0" applyFont="1" applyFill="1" applyBorder="1" applyAlignment="1">
      <alignment horizontal="left" vertical="center"/>
    </xf>
    <xf numFmtId="0" fontId="76" fillId="0" borderId="0" xfId="0" applyFont="1" applyFill="1" applyBorder="1" applyAlignment="1">
      <alignment horizontal="right" vertical="center"/>
    </xf>
    <xf numFmtId="0" fontId="70" fillId="0" borderId="13" xfId="0" applyFont="1" applyFill="1" applyBorder="1" applyAlignment="1">
      <alignment vertical="center"/>
    </xf>
    <xf numFmtId="0" fontId="70" fillId="0" borderId="14" xfId="0" applyFont="1" applyFill="1" applyBorder="1" applyAlignment="1">
      <alignment vertical="center"/>
    </xf>
    <xf numFmtId="0" fontId="70" fillId="0" borderId="15" xfId="0" applyFont="1" applyFill="1" applyBorder="1" applyAlignment="1">
      <alignment vertical="center"/>
    </xf>
    <xf numFmtId="0" fontId="69" fillId="0" borderId="18" xfId="0" applyFont="1" applyFill="1" applyBorder="1" applyAlignment="1">
      <alignment vertical="center"/>
    </xf>
    <xf numFmtId="0" fontId="70" fillId="0" borderId="19" xfId="0" applyFont="1" applyFill="1" applyBorder="1" applyAlignment="1">
      <alignment vertical="center" wrapText="1"/>
    </xf>
    <xf numFmtId="0" fontId="70" fillId="0" borderId="20" xfId="0" applyFont="1" applyFill="1" applyBorder="1" applyAlignment="1">
      <alignment vertical="center" wrapText="1"/>
    </xf>
    <xf numFmtId="0" fontId="55" fillId="0" borderId="0" xfId="10" applyFont="1" applyBorder="1" applyAlignment="1">
      <alignment vertical="center"/>
    </xf>
    <xf numFmtId="0" fontId="55" fillId="0" borderId="0" xfId="10" applyFont="1" applyAlignment="1">
      <alignment vertical="center"/>
    </xf>
    <xf numFmtId="0" fontId="16" fillId="0" borderId="0" xfId="5" applyFont="1" applyAlignment="1">
      <alignment shrinkToFit="1"/>
    </xf>
    <xf numFmtId="0" fontId="16" fillId="0" borderId="0" xfId="5" applyFont="1"/>
    <xf numFmtId="0" fontId="16" fillId="0" borderId="0" xfId="5" applyFont="1" applyAlignment="1">
      <alignment horizontal="center"/>
    </xf>
    <xf numFmtId="0" fontId="17" fillId="0" borderId="0" xfId="9" applyFont="1" applyAlignment="1">
      <alignment horizontal="right" vertical="center"/>
    </xf>
    <xf numFmtId="0" fontId="15" fillId="0" borderId="0" xfId="10" applyFont="1" applyBorder="1" applyAlignment="1">
      <alignment vertical="center"/>
    </xf>
    <xf numFmtId="0" fontId="40" fillId="0" borderId="0" xfId="0" applyFont="1" applyFill="1" applyBorder="1" applyAlignment="1">
      <alignment horizontal="right" vertical="center"/>
    </xf>
    <xf numFmtId="0" fontId="40" fillId="0" borderId="0" xfId="0" applyFont="1" applyFill="1" applyAlignment="1">
      <alignment horizontal="right" vertical="center"/>
    </xf>
    <xf numFmtId="0" fontId="17" fillId="0" borderId="0" xfId="0" applyFont="1" applyFill="1" applyBorder="1" applyAlignment="1">
      <alignment horizontal="right" vertical="top"/>
    </xf>
    <xf numFmtId="0" fontId="28" fillId="0" borderId="4" xfId="0" applyFont="1" applyFill="1" applyBorder="1" applyAlignment="1">
      <alignment vertical="center" shrinkToFit="1"/>
    </xf>
    <xf numFmtId="0" fontId="28" fillId="0" borderId="10" xfId="0" applyFont="1" applyFill="1" applyBorder="1" applyAlignment="1">
      <alignment vertical="center" shrinkToFit="1"/>
    </xf>
    <xf numFmtId="0" fontId="28" fillId="0" borderId="6" xfId="0" applyFont="1" applyFill="1" applyBorder="1" applyAlignment="1">
      <alignment vertical="center" shrinkToFit="1"/>
    </xf>
    <xf numFmtId="0" fontId="50" fillId="0" borderId="0" xfId="41" applyFont="1">
      <alignment vertical="center"/>
    </xf>
    <xf numFmtId="0" fontId="36" fillId="0" borderId="0" xfId="41" applyFont="1">
      <alignment vertical="center"/>
    </xf>
    <xf numFmtId="0" fontId="50" fillId="0" borderId="0" xfId="41" applyFont="1" applyAlignment="1">
      <alignment horizontal="left" vertical="center" indent="1"/>
    </xf>
    <xf numFmtId="0" fontId="36" fillId="0" borderId="28" xfId="41" applyFont="1" applyBorder="1" applyAlignment="1">
      <alignment horizontal="center" vertical="center"/>
    </xf>
    <xf numFmtId="0" fontId="46" fillId="0" borderId="0" xfId="10" applyFont="1" applyAlignment="1">
      <alignment horizontal="center" vertical="center"/>
    </xf>
    <xf numFmtId="0" fontId="81" fillId="0" borderId="0" xfId="41" applyFont="1">
      <alignment vertical="center"/>
    </xf>
    <xf numFmtId="0" fontId="81" fillId="0" borderId="0" xfId="41" applyFont="1" applyAlignment="1">
      <alignment horizontal="right" vertical="center"/>
    </xf>
    <xf numFmtId="0" fontId="18" fillId="0" borderId="0" xfId="41" applyFont="1">
      <alignment vertical="center"/>
    </xf>
    <xf numFmtId="0" fontId="36" fillId="0" borderId="0" xfId="41" applyFont="1" applyAlignment="1">
      <alignment vertical="top" wrapText="1"/>
    </xf>
    <xf numFmtId="0" fontId="0" fillId="0" borderId="2" xfId="0" applyNumberFormat="1" applyFill="1" applyBorder="1" applyAlignment="1">
      <alignment vertical="center"/>
    </xf>
    <xf numFmtId="0" fontId="36" fillId="0" borderId="128" xfId="0" applyFont="1" applyFill="1" applyBorder="1" applyAlignment="1">
      <alignment vertical="center" shrinkToFit="1"/>
    </xf>
    <xf numFmtId="177" fontId="27" fillId="0" borderId="76" xfId="0" applyNumberFormat="1" applyFont="1" applyFill="1" applyBorder="1" applyAlignment="1">
      <alignment horizontal="center" vertical="center" shrinkToFit="1"/>
    </xf>
    <xf numFmtId="58" fontId="64" fillId="0" borderId="1" xfId="0" applyNumberFormat="1" applyFont="1" applyBorder="1" applyAlignment="1">
      <alignment horizontal="center" vertical="center" wrapText="1"/>
    </xf>
    <xf numFmtId="0" fontId="28" fillId="0" borderId="10" xfId="0" applyFont="1" applyFill="1" applyBorder="1" applyAlignment="1">
      <alignment horizontal="left" vertical="center" wrapText="1" shrinkToFit="1"/>
    </xf>
    <xf numFmtId="0" fontId="0" fillId="0" borderId="2" xfId="0" applyFont="1" applyFill="1" applyBorder="1" applyAlignment="1">
      <alignment horizontal="center" vertical="center"/>
    </xf>
    <xf numFmtId="0" fontId="28" fillId="0" borderId="3" xfId="10" applyFont="1" applyBorder="1" applyAlignment="1">
      <alignment vertical="center"/>
    </xf>
    <xf numFmtId="0" fontId="17" fillId="0" borderId="0" xfId="9" applyFont="1" applyFill="1" applyBorder="1" applyAlignment="1">
      <alignment horizontal="center" vertical="center" shrinkToFit="1"/>
    </xf>
    <xf numFmtId="0" fontId="83" fillId="0" borderId="0" xfId="9" applyFont="1">
      <alignment vertical="center"/>
    </xf>
    <xf numFmtId="0" fontId="83" fillId="0" borderId="0" xfId="9" applyFont="1" applyAlignment="1">
      <alignment vertical="center" shrinkToFit="1"/>
    </xf>
    <xf numFmtId="0" fontId="86" fillId="0" borderId="0" xfId="5" applyFont="1" applyAlignment="1">
      <alignment horizontal="right" vertical="center"/>
    </xf>
    <xf numFmtId="0" fontId="20" fillId="0" borderId="0" xfId="5" applyFont="1"/>
    <xf numFmtId="0" fontId="39" fillId="0" borderId="0" xfId="5" applyFont="1" applyAlignment="1">
      <alignment horizontal="center"/>
    </xf>
    <xf numFmtId="0" fontId="16" fillId="0" borderId="0" xfId="5" applyFont="1" applyAlignment="1">
      <alignment horizontal="center" vertical="center"/>
    </xf>
    <xf numFmtId="0" fontId="16" fillId="0" borderId="0" xfId="9" applyFont="1" applyAlignment="1">
      <alignment horizontal="left" vertical="center"/>
    </xf>
    <xf numFmtId="0" fontId="87" fillId="0" borderId="0" xfId="5" applyFont="1"/>
    <xf numFmtId="0" fontId="27" fillId="0" borderId="5" xfId="9" applyFont="1" applyBorder="1" applyAlignment="1">
      <alignment horizontal="left" vertical="top"/>
    </xf>
    <xf numFmtId="0" fontId="16" fillId="0" borderId="0" xfId="5" applyFont="1" applyBorder="1" applyAlignment="1">
      <alignment horizontal="center" vertical="center" wrapText="1" shrinkToFit="1"/>
    </xf>
    <xf numFmtId="0" fontId="86" fillId="0" borderId="6" xfId="5" applyFont="1" applyFill="1" applyBorder="1" applyAlignment="1">
      <alignment horizontal="left" vertical="center" shrinkToFit="1"/>
    </xf>
    <xf numFmtId="0" fontId="16" fillId="0" borderId="6" xfId="5" applyFont="1" applyFill="1" applyBorder="1" applyAlignment="1">
      <alignment horizontal="left" vertical="center" shrinkToFit="1"/>
    </xf>
    <xf numFmtId="0" fontId="16" fillId="0" borderId="0" xfId="5" applyFont="1" applyBorder="1" applyAlignment="1">
      <alignment horizontal="center" vertical="center" shrinkToFit="1"/>
    </xf>
    <xf numFmtId="0" fontId="16" fillId="0" borderId="11" xfId="5" applyFont="1" applyFill="1" applyBorder="1" applyAlignment="1">
      <alignment horizontal="center" vertical="center" shrinkToFit="1"/>
    </xf>
    <xf numFmtId="0" fontId="16" fillId="0" borderId="11" xfId="5" applyFont="1" applyFill="1" applyBorder="1" applyAlignment="1">
      <alignment vertical="center" shrinkToFit="1"/>
    </xf>
    <xf numFmtId="0" fontId="16" fillId="0" borderId="30" xfId="5" applyFont="1" applyBorder="1" applyAlignment="1">
      <alignment shrinkToFit="1"/>
    </xf>
    <xf numFmtId="0" fontId="16" fillId="0" borderId="29" xfId="5" applyNumberFormat="1" applyFont="1" applyBorder="1"/>
    <xf numFmtId="0" fontId="16" fillId="0" borderId="30" xfId="5" applyNumberFormat="1" applyFont="1" applyBorder="1" applyAlignment="1">
      <alignment horizontal="center"/>
    </xf>
    <xf numFmtId="0" fontId="16" fillId="0" borderId="30" xfId="5" applyNumberFormat="1" applyFont="1" applyBorder="1"/>
    <xf numFmtId="0" fontId="16" fillId="0" borderId="105" xfId="5" applyNumberFormat="1" applyFont="1" applyBorder="1"/>
    <xf numFmtId="0" fontId="16" fillId="0" borderId="105" xfId="5" applyFont="1" applyBorder="1"/>
    <xf numFmtId="0" fontId="16" fillId="0" borderId="105" xfId="5" applyFont="1" applyBorder="1" applyAlignment="1">
      <alignment horizontal="center" vertical="center"/>
    </xf>
    <xf numFmtId="0" fontId="16" fillId="0" borderId="0" xfId="5" applyFont="1" applyBorder="1" applyAlignment="1">
      <alignment horizontal="center" vertical="center"/>
    </xf>
    <xf numFmtId="0" fontId="16" fillId="0" borderId="108" xfId="5" applyFont="1" applyBorder="1" applyAlignment="1">
      <alignment horizontal="center" vertical="center"/>
    </xf>
    <xf numFmtId="0" fontId="16" fillId="0" borderId="111" xfId="5" applyFont="1" applyFill="1" applyBorder="1"/>
    <xf numFmtId="0" fontId="16" fillId="0" borderId="111" xfId="5" applyFont="1" applyFill="1" applyBorder="1" applyAlignment="1">
      <alignment shrinkToFit="1"/>
    </xf>
    <xf numFmtId="0" fontId="27" fillId="0" borderId="112" xfId="9" applyFont="1" applyBorder="1" applyAlignment="1">
      <alignment horizontal="left" vertical="center"/>
    </xf>
    <xf numFmtId="0" fontId="17" fillId="0" borderId="0" xfId="5" applyFont="1"/>
    <xf numFmtId="0" fontId="17" fillId="0" borderId="0" xfId="5" applyFont="1" applyAlignment="1">
      <alignment shrinkToFit="1"/>
    </xf>
    <xf numFmtId="0" fontId="17" fillId="0" borderId="0" xfId="5" applyFont="1" applyAlignment="1">
      <alignment horizontal="center"/>
    </xf>
    <xf numFmtId="0" fontId="17" fillId="0" borderId="0" xfId="5" applyFont="1" applyAlignment="1">
      <alignment horizontal="center" vertical="center"/>
    </xf>
    <xf numFmtId="0" fontId="27" fillId="0" borderId="0" xfId="9" applyFont="1">
      <alignment vertical="center"/>
    </xf>
    <xf numFmtId="0" fontId="28" fillId="0" borderId="11" xfId="10" applyFont="1" applyBorder="1">
      <alignment vertical="center"/>
    </xf>
    <xf numFmtId="0" fontId="58" fillId="0" borderId="0" xfId="10" applyFont="1" applyBorder="1" applyAlignment="1">
      <alignment horizontal="left" vertical="center"/>
    </xf>
    <xf numFmtId="0" fontId="58" fillId="0" borderId="0" xfId="10" applyFont="1" applyBorder="1">
      <alignment vertical="center"/>
    </xf>
    <xf numFmtId="0" fontId="58" fillId="0" borderId="0" xfId="10" applyFont="1" applyBorder="1" applyAlignment="1">
      <alignment horizontal="center" vertical="center"/>
    </xf>
    <xf numFmtId="0" fontId="58" fillId="0" borderId="0" xfId="10" applyFont="1" applyBorder="1" applyAlignment="1">
      <alignment vertical="center"/>
    </xf>
    <xf numFmtId="10" fontId="58" fillId="0" borderId="0" xfId="10" applyNumberFormat="1" applyFont="1" applyBorder="1" applyAlignment="1">
      <alignment vertical="center"/>
    </xf>
    <xf numFmtId="10" fontId="58" fillId="0" borderId="0" xfId="10" applyNumberFormat="1" applyFont="1" applyBorder="1" applyAlignment="1">
      <alignment horizontal="center" vertical="center"/>
    </xf>
    <xf numFmtId="0" fontId="90" fillId="0" borderId="4" xfId="0" applyFont="1" applyFill="1" applyBorder="1" applyAlignment="1">
      <alignment vertical="center" shrinkToFit="1"/>
    </xf>
    <xf numFmtId="0" fontId="27" fillId="0" borderId="10" xfId="0" applyFont="1" applyFill="1" applyBorder="1" applyAlignment="1">
      <alignment horizontal="center" vertical="center" wrapText="1"/>
    </xf>
    <xf numFmtId="0" fontId="0" fillId="0" borderId="0" xfId="0" applyFont="1" applyAlignment="1">
      <alignment horizontal="right" vertical="top"/>
    </xf>
    <xf numFmtId="0" fontId="0" fillId="0" borderId="0" xfId="0" applyFont="1" applyFill="1" applyBorder="1" applyAlignment="1">
      <alignment horizontal="right" vertical="center"/>
    </xf>
    <xf numFmtId="0" fontId="36" fillId="0" borderId="0" xfId="45" applyNumberFormat="1" applyFont="1" applyFill="1" applyBorder="1" applyAlignment="1">
      <alignment horizontal="left" vertical="center"/>
    </xf>
    <xf numFmtId="0" fontId="78" fillId="0" borderId="0" xfId="45" applyNumberFormat="1" applyFont="1" applyFill="1" applyBorder="1" applyAlignment="1">
      <alignment vertical="center"/>
    </xf>
    <xf numFmtId="0" fontId="78" fillId="0" borderId="0" xfId="45" applyNumberFormat="1" applyFont="1" applyAlignment="1">
      <alignment vertical="center"/>
    </xf>
    <xf numFmtId="0" fontId="78" fillId="0" borderId="0" xfId="45" applyNumberFormat="1" applyFont="1" applyFill="1" applyBorder="1" applyAlignment="1">
      <alignment horizontal="right" vertical="center"/>
    </xf>
    <xf numFmtId="0" fontId="9" fillId="0" borderId="0" xfId="45" applyNumberFormat="1" applyFont="1" applyFill="1" applyBorder="1" applyAlignment="1">
      <alignment horizontal="right" vertical="center"/>
    </xf>
    <xf numFmtId="0" fontId="78" fillId="0" borderId="0" xfId="45" quotePrefix="1" applyNumberFormat="1" applyFont="1" applyAlignment="1">
      <alignment vertical="center"/>
    </xf>
    <xf numFmtId="0" fontId="81" fillId="0" borderId="0" xfId="45" applyNumberFormat="1" applyFont="1" applyFill="1" applyBorder="1" applyAlignment="1">
      <alignment horizontal="center" vertical="center"/>
    </xf>
    <xf numFmtId="0" fontId="9" fillId="0" borderId="0" xfId="45" applyNumberFormat="1" applyFont="1" applyAlignment="1">
      <alignment vertical="center"/>
    </xf>
    <xf numFmtId="0" fontId="78" fillId="0" borderId="0" xfId="45" applyNumberFormat="1" applyFont="1" applyFill="1" applyBorder="1" applyAlignment="1">
      <alignment horizontal="center" vertical="center"/>
    </xf>
    <xf numFmtId="0" fontId="16" fillId="0" borderId="38" xfId="45" applyNumberFormat="1" applyFont="1" applyFill="1" applyBorder="1" applyAlignment="1">
      <alignment horizontal="center" vertical="center"/>
    </xf>
    <xf numFmtId="0" fontId="36" fillId="0" borderId="36" xfId="45" applyNumberFormat="1" applyFont="1" applyBorder="1" applyAlignment="1">
      <alignment vertical="center"/>
    </xf>
    <xf numFmtId="0" fontId="81" fillId="0" borderId="0" xfId="45" applyNumberFormat="1" applyFont="1" applyFill="1" applyBorder="1" applyAlignment="1">
      <alignment horizontal="center" vertical="center" wrapText="1"/>
    </xf>
    <xf numFmtId="0" fontId="36" fillId="0" borderId="0" xfId="45" applyNumberFormat="1" applyFont="1" applyAlignment="1">
      <alignment vertical="center"/>
    </xf>
    <xf numFmtId="0" fontId="16" fillId="0" borderId="26" xfId="45" applyNumberFormat="1" applyFont="1" applyFill="1" applyBorder="1" applyAlignment="1">
      <alignment horizontal="center" vertical="center"/>
    </xf>
    <xf numFmtId="0" fontId="36" fillId="0" borderId="51" xfId="45" applyNumberFormat="1" applyFont="1" applyBorder="1" applyAlignment="1">
      <alignment vertical="center"/>
    </xf>
    <xf numFmtId="0" fontId="18" fillId="0" borderId="41" xfId="45" applyNumberFormat="1" applyFont="1" applyFill="1" applyBorder="1" applyAlignment="1">
      <alignment horizontal="right" vertical="center"/>
    </xf>
    <xf numFmtId="0" fontId="36" fillId="0" borderId="54" xfId="45" applyNumberFormat="1" applyFont="1" applyBorder="1" applyAlignment="1">
      <alignment vertical="center"/>
    </xf>
    <xf numFmtId="0" fontId="36" fillId="0" borderId="57" xfId="45" applyNumberFormat="1" applyFont="1" applyBorder="1" applyAlignment="1">
      <alignment vertical="center"/>
    </xf>
    <xf numFmtId="0" fontId="81" fillId="0" borderId="0" xfId="45" applyNumberFormat="1" applyFont="1" applyBorder="1" applyAlignment="1">
      <alignment vertical="center"/>
    </xf>
    <xf numFmtId="0" fontId="36" fillId="0" borderId="54" xfId="45" applyNumberFormat="1" applyFont="1" applyFill="1" applyBorder="1" applyAlignment="1">
      <alignment horizontal="right" vertical="center" wrapText="1"/>
    </xf>
    <xf numFmtId="0" fontId="78" fillId="0" borderId="54" xfId="45" applyNumberFormat="1" applyFont="1" applyBorder="1" applyAlignment="1">
      <alignment vertical="center"/>
    </xf>
    <xf numFmtId="0" fontId="78" fillId="0" borderId="57" xfId="45" applyNumberFormat="1" applyFont="1" applyBorder="1" applyAlignment="1">
      <alignment vertical="center"/>
    </xf>
    <xf numFmtId="0" fontId="36" fillId="0" borderId="39" xfId="45" applyNumberFormat="1" applyFont="1" applyBorder="1" applyAlignment="1">
      <alignment vertical="center"/>
    </xf>
    <xf numFmtId="0" fontId="36" fillId="0" borderId="41" xfId="45" applyNumberFormat="1" applyFont="1" applyFill="1" applyBorder="1" applyAlignment="1">
      <alignment vertical="center"/>
    </xf>
    <xf numFmtId="0" fontId="36" fillId="0" borderId="41" xfId="45" applyNumberFormat="1" applyFont="1" applyBorder="1" applyAlignment="1">
      <alignment vertical="center"/>
    </xf>
    <xf numFmtId="0" fontId="36" fillId="0" borderId="41" xfId="45" applyNumberFormat="1" applyFont="1" applyBorder="1" applyAlignment="1">
      <alignment horizontal="center" vertical="center"/>
    </xf>
    <xf numFmtId="0" fontId="36" fillId="0" borderId="41" xfId="45" applyNumberFormat="1" applyFont="1" applyFill="1" applyBorder="1" applyAlignment="1">
      <alignment horizontal="left" vertical="center"/>
    </xf>
    <xf numFmtId="0" fontId="36" fillId="0" borderId="44" xfId="45" applyNumberFormat="1" applyFont="1" applyBorder="1" applyAlignment="1">
      <alignment vertical="center"/>
    </xf>
    <xf numFmtId="0" fontId="36" fillId="0" borderId="2" xfId="45" applyNumberFormat="1" applyFont="1" applyBorder="1" applyAlignment="1">
      <alignment horizontal="center" vertical="center" shrinkToFit="1"/>
    </xf>
    <xf numFmtId="0" fontId="78" fillId="0" borderId="2" xfId="45" applyNumberFormat="1" applyFont="1" applyBorder="1" applyAlignment="1">
      <alignment horizontal="center" vertical="center"/>
    </xf>
    <xf numFmtId="0" fontId="36" fillId="0" borderId="36" xfId="45" applyNumberFormat="1" applyFont="1" applyFill="1" applyBorder="1" applyAlignment="1">
      <alignment vertical="center"/>
    </xf>
    <xf numFmtId="0" fontId="36" fillId="0" borderId="0" xfId="45" applyNumberFormat="1" applyFont="1" applyFill="1" applyBorder="1" applyAlignment="1">
      <alignment vertical="center"/>
    </xf>
    <xf numFmtId="0" fontId="36" fillId="0" borderId="0" xfId="45" applyNumberFormat="1" applyFont="1" applyBorder="1" applyAlignment="1">
      <alignment vertical="center"/>
    </xf>
    <xf numFmtId="0" fontId="36" fillId="0" borderId="52" xfId="45" applyNumberFormat="1" applyFont="1" applyBorder="1" applyAlignment="1">
      <alignment vertical="center"/>
    </xf>
    <xf numFmtId="0" fontId="36" fillId="0" borderId="115" xfId="45" applyNumberFormat="1" applyFont="1" applyBorder="1" applyAlignment="1">
      <alignment vertical="center" shrinkToFit="1"/>
    </xf>
    <xf numFmtId="0" fontId="36" fillId="0" borderId="118" xfId="45" applyNumberFormat="1" applyFont="1" applyBorder="1" applyAlignment="1">
      <alignment vertical="center" shrinkToFit="1"/>
    </xf>
    <xf numFmtId="0" fontId="81" fillId="0" borderId="0" xfId="45" applyFont="1" applyBorder="1" applyAlignment="1">
      <alignment horizontal="right" vertical="center" indent="1"/>
    </xf>
    <xf numFmtId="0" fontId="36" fillId="0" borderId="5" xfId="45" applyNumberFormat="1" applyFont="1" applyBorder="1" applyAlignment="1">
      <alignment vertical="center"/>
    </xf>
    <xf numFmtId="0" fontId="36" fillId="0" borderId="5" xfId="45" applyNumberFormat="1" applyFont="1" applyFill="1" applyBorder="1" applyAlignment="1">
      <alignment vertical="center"/>
    </xf>
    <xf numFmtId="0" fontId="36" fillId="0" borderId="5" xfId="46" applyNumberFormat="1" applyFont="1" applyFill="1" applyBorder="1" applyAlignment="1">
      <alignment vertical="center"/>
    </xf>
    <xf numFmtId="0" fontId="81" fillId="0" borderId="0" xfId="45" applyNumberFormat="1" applyFont="1" applyBorder="1" applyAlignment="1">
      <alignment horizontal="right" vertical="center" indent="1"/>
    </xf>
    <xf numFmtId="0" fontId="36" fillId="0" borderId="22" xfId="46" applyNumberFormat="1" applyFont="1" applyFill="1" applyBorder="1" applyAlignment="1">
      <alignment horizontal="center" vertical="center"/>
    </xf>
    <xf numFmtId="0" fontId="36" fillId="0" borderId="11" xfId="45" applyNumberFormat="1" applyFont="1" applyFill="1" applyBorder="1" applyAlignment="1">
      <alignment horizontal="left" vertical="center" indent="1"/>
    </xf>
    <xf numFmtId="0" fontId="36" fillId="0" borderId="1" xfId="45" applyNumberFormat="1" applyFont="1" applyFill="1" applyBorder="1" applyAlignment="1">
      <alignment horizontal="left" vertical="center" indent="1"/>
    </xf>
    <xf numFmtId="0" fontId="36" fillId="0" borderId="12" xfId="45" applyNumberFormat="1" applyFont="1" applyFill="1" applyBorder="1" applyAlignment="1">
      <alignment horizontal="center" vertical="center"/>
    </xf>
    <xf numFmtId="0" fontId="81" fillId="0" borderId="0" xfId="45" applyNumberFormat="1" applyFont="1" applyFill="1" applyBorder="1" applyAlignment="1">
      <alignment horizontal="left" vertical="center" wrapText="1" indent="1"/>
    </xf>
    <xf numFmtId="0" fontId="18" fillId="0" borderId="0" xfId="45" applyNumberFormat="1" applyFont="1" applyFill="1" applyBorder="1" applyAlignment="1">
      <alignment vertical="center"/>
    </xf>
    <xf numFmtId="0" fontId="81" fillId="0" borderId="0" xfId="45" applyNumberFormat="1" applyFont="1" applyAlignment="1">
      <alignment vertical="center"/>
    </xf>
    <xf numFmtId="0" fontId="0" fillId="0" borderId="0" xfId="0" applyFont="1" applyFill="1" applyAlignment="1">
      <alignment horizontal="right"/>
    </xf>
    <xf numFmtId="0" fontId="27" fillId="7" borderId="2" xfId="0" applyFont="1" applyFill="1" applyBorder="1" applyAlignment="1">
      <alignment horizontal="center" vertical="center"/>
    </xf>
    <xf numFmtId="0" fontId="27" fillId="7" borderId="15" xfId="0" applyFont="1" applyFill="1" applyBorder="1" applyAlignment="1">
      <alignment horizontal="right" vertical="center" wrapText="1"/>
    </xf>
    <xf numFmtId="0" fontId="27" fillId="7" borderId="84" xfId="0" applyFont="1" applyFill="1" applyBorder="1" applyAlignment="1">
      <alignment horizontal="right" vertical="center" wrapText="1"/>
    </xf>
    <xf numFmtId="0" fontId="27" fillId="7" borderId="130" xfId="0" applyFont="1" applyFill="1" applyBorder="1" applyAlignment="1">
      <alignment horizontal="right" vertical="center" wrapText="1"/>
    </xf>
    <xf numFmtId="0" fontId="0" fillId="7" borderId="134" xfId="0" applyFont="1" applyFill="1" applyBorder="1" applyAlignment="1">
      <alignment horizontal="right" vertical="center" wrapText="1"/>
    </xf>
    <xf numFmtId="0" fontId="27" fillId="0" borderId="74" xfId="0" applyFont="1" applyFill="1" applyBorder="1" applyAlignment="1">
      <alignment horizontal="left" vertical="center" wrapText="1"/>
    </xf>
    <xf numFmtId="0" fontId="27" fillId="0" borderId="75" xfId="0" applyFont="1" applyFill="1" applyBorder="1" applyAlignment="1">
      <alignment horizontal="left" vertical="center" wrapText="1"/>
    </xf>
    <xf numFmtId="0" fontId="0" fillId="7" borderId="138" xfId="0" applyFont="1" applyFill="1" applyBorder="1" applyAlignment="1">
      <alignment horizontal="right" vertical="center" wrapText="1"/>
    </xf>
    <xf numFmtId="0" fontId="15" fillId="0" borderId="36" xfId="0" applyFont="1" applyFill="1" applyBorder="1" applyAlignment="1">
      <alignment horizontal="left" vertical="center"/>
    </xf>
    <xf numFmtId="0" fontId="15" fillId="0" borderId="36" xfId="0" applyFont="1" applyFill="1" applyBorder="1" applyAlignment="1">
      <alignment horizontal="right" vertical="center"/>
    </xf>
    <xf numFmtId="0" fontId="27" fillId="0" borderId="5" xfId="0" applyFont="1" applyFill="1" applyBorder="1" applyAlignment="1">
      <alignment horizontal="left" vertical="center" wrapText="1"/>
    </xf>
    <xf numFmtId="0" fontId="0" fillId="8" borderId="0" xfId="0" applyFill="1"/>
    <xf numFmtId="0" fontId="0" fillId="9" borderId="0" xfId="0" applyFill="1"/>
    <xf numFmtId="0" fontId="0" fillId="3" borderId="0" xfId="0" applyFill="1"/>
    <xf numFmtId="0" fontId="0" fillId="0" borderId="0" xfId="0"/>
    <xf numFmtId="0" fontId="23" fillId="0" borderId="115" xfId="0" applyFont="1" applyFill="1" applyBorder="1" applyAlignment="1" applyProtection="1">
      <alignment horizontal="center" vertical="center"/>
      <protection locked="0"/>
    </xf>
    <xf numFmtId="0" fontId="92" fillId="0" borderId="0" xfId="0" applyFont="1" applyFill="1" applyBorder="1" applyAlignment="1">
      <alignment horizontal="center" vertical="top" shrinkToFit="1"/>
    </xf>
    <xf numFmtId="0" fontId="93" fillId="4" borderId="0" xfId="0" applyFont="1" applyFill="1"/>
    <xf numFmtId="0" fontId="94" fillId="0" borderId="0" xfId="0" applyFont="1" applyFill="1" applyAlignment="1">
      <alignment vertical="center"/>
    </xf>
    <xf numFmtId="0" fontId="23" fillId="0" borderId="26" xfId="0" applyFont="1" applyFill="1" applyBorder="1" applyAlignment="1" applyProtection="1">
      <alignment horizontal="center" vertical="center"/>
      <protection locked="0"/>
    </xf>
    <xf numFmtId="0" fontId="23" fillId="0" borderId="28" xfId="0" applyFont="1" applyFill="1" applyBorder="1" applyAlignment="1" applyProtection="1">
      <alignment horizontal="center" vertical="center"/>
      <protection locked="0"/>
    </xf>
    <xf numFmtId="0" fontId="23" fillId="0" borderId="81" xfId="0" applyFont="1" applyFill="1" applyBorder="1" applyAlignment="1" applyProtection="1">
      <alignment horizontal="center" vertical="center"/>
      <protection locked="0"/>
    </xf>
    <xf numFmtId="0" fontId="0" fillId="0" borderId="0" xfId="0" applyFont="1"/>
    <xf numFmtId="0" fontId="27" fillId="3" borderId="0" xfId="0" applyFont="1" applyFill="1"/>
    <xf numFmtId="0" fontId="27" fillId="3" borderId="0" xfId="0" applyFont="1" applyFill="1" applyAlignment="1">
      <alignment horizontal="right"/>
    </xf>
    <xf numFmtId="0" fontId="95" fillId="0" borderId="113" xfId="0" applyNumberFormat="1" applyFont="1" applyFill="1" applyBorder="1" applyAlignment="1">
      <alignment vertical="center"/>
    </xf>
    <xf numFmtId="0" fontId="95" fillId="0" borderId="2" xfId="0" quotePrefix="1" applyNumberFormat="1" applyFont="1" applyFill="1" applyBorder="1" applyAlignment="1">
      <alignment horizontal="left" vertical="center"/>
    </xf>
    <xf numFmtId="0" fontId="95" fillId="0" borderId="2" xfId="0" quotePrefix="1" applyNumberFormat="1" applyFont="1" applyFill="1" applyBorder="1" applyAlignment="1">
      <alignment vertical="center"/>
    </xf>
    <xf numFmtId="49" fontId="95" fillId="0" borderId="2" xfId="0" quotePrefix="1" applyNumberFormat="1" applyFont="1" applyFill="1" applyBorder="1" applyAlignment="1">
      <alignment horizontal="left" vertical="center"/>
    </xf>
    <xf numFmtId="0" fontId="28" fillId="0" borderId="4" xfId="10" applyFont="1" applyBorder="1" applyAlignment="1">
      <alignment vertical="center"/>
    </xf>
    <xf numFmtId="0" fontId="26" fillId="0" borderId="41" xfId="0" applyFont="1" applyFill="1" applyBorder="1" applyAlignment="1">
      <alignment horizontal="left" wrapText="1"/>
    </xf>
    <xf numFmtId="0" fontId="20" fillId="0" borderId="1" xfId="0" applyFont="1" applyFill="1" applyBorder="1" applyAlignment="1">
      <alignment horizontal="center" vertical="center" wrapText="1"/>
    </xf>
    <xf numFmtId="0" fontId="26" fillId="0" borderId="0" xfId="0" applyFont="1" applyFill="1" applyBorder="1" applyAlignment="1">
      <alignment horizontal="left" vertical="center"/>
    </xf>
    <xf numFmtId="0" fontId="26" fillId="0" borderId="0" xfId="0" applyFont="1" applyFill="1" applyBorder="1" applyAlignment="1">
      <alignment vertical="center" wrapText="1"/>
    </xf>
    <xf numFmtId="0" fontId="26" fillId="0" borderId="0" xfId="0" applyFont="1" applyFill="1" applyAlignment="1">
      <alignment horizontal="center"/>
    </xf>
    <xf numFmtId="0" fontId="26" fillId="0" borderId="54" xfId="0" applyFont="1" applyFill="1" applyBorder="1" applyAlignment="1">
      <alignment horizontal="center"/>
    </xf>
    <xf numFmtId="0" fontId="45" fillId="0" borderId="4" xfId="10" applyFont="1" applyBorder="1" applyAlignment="1">
      <alignment horizontal="center" vertical="center"/>
    </xf>
    <xf numFmtId="0" fontId="55" fillId="0" borderId="0" xfId="10" applyFont="1" applyBorder="1" applyAlignment="1">
      <alignment horizontal="center" vertical="center"/>
    </xf>
    <xf numFmtId="0" fontId="57" fillId="0" borderId="4" xfId="10" applyFont="1" applyBorder="1" applyAlignment="1">
      <alignment horizontal="left" vertical="center"/>
    </xf>
    <xf numFmtId="0" fontId="56" fillId="0" borderId="3" xfId="10" applyFont="1" applyBorder="1" applyAlignment="1">
      <alignment horizontal="center" vertical="center"/>
    </xf>
    <xf numFmtId="0" fontId="56" fillId="0" borderId="4" xfId="10" applyFont="1" applyBorder="1" applyAlignment="1">
      <alignment horizontal="center" vertical="center"/>
    </xf>
    <xf numFmtId="0" fontId="45" fillId="0" borderId="10" xfId="10" applyFont="1" applyBorder="1" applyAlignment="1">
      <alignment horizontal="center" vertical="center"/>
    </xf>
    <xf numFmtId="0" fontId="57" fillId="0" borderId="2" xfId="10" applyFont="1" applyBorder="1" applyAlignment="1">
      <alignment horizontal="center" vertical="center"/>
    </xf>
    <xf numFmtId="0" fontId="57" fillId="0" borderId="4" xfId="10" applyFont="1" applyBorder="1" applyAlignment="1">
      <alignment horizontal="center" vertical="center"/>
    </xf>
    <xf numFmtId="0" fontId="56" fillId="0" borderId="10" xfId="10" applyFont="1" applyBorder="1" applyAlignment="1">
      <alignment horizontal="center" vertical="center"/>
    </xf>
    <xf numFmtId="9" fontId="56" fillId="0" borderId="4" xfId="2" applyFont="1" applyBorder="1" applyAlignment="1">
      <alignment horizontal="center" vertical="center"/>
    </xf>
    <xf numFmtId="0" fontId="26" fillId="0" borderId="50" xfId="0" applyFont="1" applyFill="1" applyBorder="1" applyAlignment="1">
      <alignment vertical="center"/>
    </xf>
    <xf numFmtId="0" fontId="26" fillId="4" borderId="6" xfId="0" applyFont="1" applyFill="1" applyBorder="1"/>
    <xf numFmtId="0" fontId="26" fillId="4" borderId="52" xfId="0" applyFont="1" applyFill="1" applyBorder="1"/>
    <xf numFmtId="0" fontId="26" fillId="0" borderId="6" xfId="0" applyFont="1" applyFill="1" applyBorder="1"/>
    <xf numFmtId="0" fontId="97" fillId="0" borderId="2" xfId="0" applyFont="1" applyFill="1" applyBorder="1" applyAlignment="1" applyProtection="1">
      <alignment horizontal="center" vertical="center"/>
      <protection locked="0"/>
    </xf>
    <xf numFmtId="0" fontId="15" fillId="0" borderId="0" xfId="0" applyFont="1" applyFill="1"/>
    <xf numFmtId="0" fontId="98" fillId="0" borderId="0" xfId="0" applyFont="1" applyFill="1" applyBorder="1" applyAlignment="1">
      <alignment vertical="center"/>
    </xf>
    <xf numFmtId="0" fontId="26" fillId="0" borderId="0" xfId="0" applyFont="1" applyFill="1" applyBorder="1" applyAlignment="1">
      <alignment horizontal="left" vertical="center"/>
    </xf>
    <xf numFmtId="0" fontId="26" fillId="0" borderId="0" xfId="0" applyFont="1" applyFill="1" applyBorder="1" applyAlignment="1">
      <alignment horizontal="center"/>
    </xf>
    <xf numFmtId="0" fontId="27" fillId="4" borderId="52" xfId="0" applyFont="1" applyFill="1" applyBorder="1"/>
    <xf numFmtId="0" fontId="26" fillId="0" borderId="0" xfId="0" applyFont="1" applyFill="1" applyBorder="1" applyAlignment="1">
      <alignment horizontal="center" vertical="center" wrapText="1"/>
    </xf>
    <xf numFmtId="0" fontId="26" fillId="0" borderId="0" xfId="0" applyFont="1" applyFill="1" applyBorder="1" applyAlignment="1">
      <alignment vertical="center" shrinkToFit="1"/>
    </xf>
    <xf numFmtId="0" fontId="26" fillId="0" borderId="0" xfId="0" applyFont="1" applyFill="1" applyBorder="1" applyAlignment="1">
      <alignment horizontal="center"/>
    </xf>
    <xf numFmtId="0" fontId="26" fillId="0" borderId="0" xfId="0" applyFont="1" applyFill="1" applyBorder="1" applyAlignment="1">
      <alignment horizontal="left" vertical="center" wrapText="1"/>
    </xf>
    <xf numFmtId="0" fontId="26" fillId="0" borderId="52" xfId="0" applyFont="1" applyFill="1" applyBorder="1" applyAlignment="1">
      <alignment horizontal="left" vertical="center" wrapText="1"/>
    </xf>
    <xf numFmtId="0" fontId="0" fillId="0" borderId="0" xfId="0" applyFont="1" applyFill="1" applyBorder="1" applyAlignment="1">
      <alignment horizontal="center" vertical="center"/>
    </xf>
    <xf numFmtId="0" fontId="89" fillId="0" borderId="0" xfId="0" applyFont="1" applyFill="1" applyBorder="1" applyAlignment="1">
      <alignment vertical="center" shrinkToFit="1"/>
    </xf>
    <xf numFmtId="0" fontId="36" fillId="0" borderId="0" xfId="45" applyNumberFormat="1" applyFont="1" applyFill="1" applyBorder="1" applyAlignment="1">
      <alignment horizontal="center" vertical="center" shrinkToFit="1"/>
    </xf>
    <xf numFmtId="0" fontId="36" fillId="0" borderId="5" xfId="45" applyNumberFormat="1" applyFont="1" applyFill="1" applyBorder="1" applyAlignment="1">
      <alignment horizontal="left" vertical="center" indent="1"/>
    </xf>
    <xf numFmtId="0" fontId="36" fillId="0" borderId="0" xfId="45" applyNumberFormat="1" applyFont="1" applyFill="1" applyBorder="1" applyAlignment="1">
      <alignment horizontal="center" vertical="center"/>
    </xf>
    <xf numFmtId="0" fontId="36" fillId="0" borderId="41" xfId="45" applyNumberFormat="1" applyFont="1" applyFill="1" applyBorder="1" applyAlignment="1">
      <alignment horizontal="center" vertical="center"/>
    </xf>
    <xf numFmtId="0" fontId="36" fillId="0" borderId="41" xfId="45" applyNumberFormat="1" applyFont="1" applyFill="1" applyBorder="1" applyAlignment="1">
      <alignment horizontal="center" vertical="center" shrinkToFit="1"/>
    </xf>
    <xf numFmtId="0" fontId="36" fillId="0" borderId="36" xfId="45" applyNumberFormat="1" applyFont="1" applyFill="1" applyBorder="1" applyAlignment="1">
      <alignment horizontal="center" vertical="center"/>
    </xf>
    <xf numFmtId="0" fontId="36" fillId="0" borderId="36" xfId="45" applyNumberFormat="1" applyFont="1" applyFill="1" applyBorder="1" applyAlignment="1">
      <alignment horizontal="center" vertical="center" shrinkToFit="1"/>
    </xf>
    <xf numFmtId="0" fontId="36" fillId="0" borderId="36" xfId="45" applyNumberFormat="1" applyFont="1" applyFill="1" applyBorder="1" applyAlignment="1">
      <alignment horizontal="left" vertical="center"/>
    </xf>
    <xf numFmtId="0" fontId="36" fillId="0" borderId="54" xfId="45" applyNumberFormat="1" applyFont="1" applyFill="1" applyBorder="1" applyAlignment="1">
      <alignment horizontal="center" vertical="center" wrapText="1"/>
    </xf>
    <xf numFmtId="0" fontId="36" fillId="0" borderId="54" xfId="45" applyNumberFormat="1" applyFont="1" applyBorder="1" applyAlignment="1">
      <alignment horizontal="center" vertical="center"/>
    </xf>
    <xf numFmtId="0" fontId="36" fillId="0" borderId="54" xfId="45" applyNumberFormat="1" applyFont="1" applyFill="1" applyBorder="1" applyAlignment="1">
      <alignment horizontal="center" vertical="center" shrinkToFit="1"/>
    </xf>
    <xf numFmtId="58" fontId="36" fillId="0" borderId="54" xfId="45" applyNumberFormat="1" applyFont="1" applyFill="1" applyBorder="1" applyAlignment="1">
      <alignment horizontal="center" vertical="center" shrinkToFit="1"/>
    </xf>
    <xf numFmtId="0" fontId="0" fillId="0" borderId="0" xfId="0" applyFont="1" applyFill="1" applyBorder="1" applyAlignment="1">
      <alignment vertical="center"/>
    </xf>
    <xf numFmtId="0" fontId="102" fillId="10" borderId="2" xfId="45" applyNumberFormat="1" applyFont="1" applyFill="1" applyBorder="1" applyAlignment="1">
      <alignment horizontal="center" vertical="center"/>
    </xf>
    <xf numFmtId="0" fontId="0" fillId="0" borderId="0" xfId="51" applyFont="1" applyFill="1">
      <alignment vertical="center"/>
    </xf>
    <xf numFmtId="0" fontId="16" fillId="0" borderId="0" xfId="51" applyFill="1" applyBorder="1" applyAlignment="1">
      <alignment vertical="center"/>
    </xf>
    <xf numFmtId="0" fontId="20" fillId="0" borderId="0" xfId="51" applyFont="1" applyFill="1" applyAlignment="1">
      <alignment horizontal="center" vertical="center"/>
    </xf>
    <xf numFmtId="0" fontId="16" fillId="0" borderId="0" xfId="51" applyFill="1" applyBorder="1" applyAlignment="1">
      <alignment horizontal="right" vertical="center"/>
    </xf>
    <xf numFmtId="0" fontId="0" fillId="0" borderId="0" xfId="51" applyFont="1" applyFill="1" applyBorder="1" applyAlignment="1">
      <alignment horizontal="right" vertical="center"/>
    </xf>
    <xf numFmtId="0" fontId="0" fillId="0" borderId="0" xfId="51" applyFont="1" applyFill="1" applyBorder="1" applyAlignment="1">
      <alignment vertical="center" shrinkToFit="1"/>
    </xf>
    <xf numFmtId="0" fontId="0" fillId="0" borderId="0" xfId="51" applyFont="1" applyFill="1" applyBorder="1" applyAlignment="1">
      <alignment vertical="center"/>
    </xf>
    <xf numFmtId="0" fontId="0" fillId="0" borderId="144" xfId="51" applyFont="1" applyFill="1" applyBorder="1" applyAlignment="1">
      <alignment horizontal="center" vertical="center"/>
    </xf>
    <xf numFmtId="0" fontId="0" fillId="0" borderId="145" xfId="51" applyFont="1" applyFill="1" applyBorder="1" applyAlignment="1">
      <alignment horizontal="center" vertical="center"/>
    </xf>
    <xf numFmtId="0" fontId="0" fillId="0" borderId="10" xfId="51" applyFont="1" applyFill="1" applyBorder="1" applyAlignment="1">
      <alignment horizontal="center" vertical="center"/>
    </xf>
    <xf numFmtId="0" fontId="0" fillId="0" borderId="0" xfId="51" applyFont="1" applyFill="1" applyBorder="1">
      <alignment vertical="center"/>
    </xf>
    <xf numFmtId="0" fontId="0" fillId="0" borderId="146" xfId="51" applyFont="1" applyFill="1" applyBorder="1" applyAlignment="1">
      <alignment horizontal="center" vertical="center"/>
    </xf>
    <xf numFmtId="0" fontId="16" fillId="0" borderId="145" xfId="51" applyFill="1" applyBorder="1" applyAlignment="1">
      <alignment horizontal="center" vertical="center"/>
    </xf>
    <xf numFmtId="0" fontId="16" fillId="0" borderId="146" xfId="51" applyFill="1" applyBorder="1" applyAlignment="1">
      <alignment horizontal="center" vertical="center"/>
    </xf>
    <xf numFmtId="0" fontId="16" fillId="0" borderId="0" xfId="51" applyFill="1" applyBorder="1" applyAlignment="1">
      <alignment horizontal="center"/>
    </xf>
    <xf numFmtId="0" fontId="27" fillId="0" borderId="0" xfId="51" applyNumberFormat="1" applyFont="1" applyFill="1" applyBorder="1" applyAlignment="1">
      <alignment horizontal="center" vertical="center"/>
    </xf>
    <xf numFmtId="0" fontId="16" fillId="0" borderId="0" xfId="51" applyFill="1" applyBorder="1" applyAlignment="1"/>
    <xf numFmtId="0" fontId="36" fillId="0" borderId="32" xfId="51" applyFont="1" applyFill="1" applyBorder="1" applyAlignment="1">
      <alignment horizontal="center" vertical="center" wrapText="1"/>
    </xf>
    <xf numFmtId="0" fontId="27" fillId="0" borderId="11" xfId="51" applyFont="1" applyFill="1" applyBorder="1" applyAlignment="1">
      <alignment horizontal="center" vertical="center" shrinkToFit="1"/>
    </xf>
    <xf numFmtId="0" fontId="27" fillId="0" borderId="147" xfId="51" applyFont="1" applyFill="1" applyBorder="1" applyAlignment="1">
      <alignment horizontal="center" vertical="center" shrinkToFit="1"/>
    </xf>
    <xf numFmtId="0" fontId="27" fillId="0" borderId="1" xfId="51" applyFont="1" applyFill="1" applyBorder="1" applyAlignment="1">
      <alignment horizontal="center" vertical="center" shrinkToFit="1"/>
    </xf>
    <xf numFmtId="0" fontId="27" fillId="0" borderId="12" xfId="51" applyFont="1" applyFill="1" applyBorder="1" applyAlignment="1">
      <alignment horizontal="center" vertical="center" shrinkToFit="1"/>
    </xf>
    <xf numFmtId="0" fontId="27" fillId="0" borderId="6" xfId="51" applyNumberFormat="1" applyFont="1" applyFill="1" applyBorder="1" applyAlignment="1">
      <alignment horizontal="center" vertical="center"/>
    </xf>
    <xf numFmtId="0" fontId="16" fillId="0" borderId="0" xfId="51" applyFill="1" applyBorder="1">
      <alignment vertical="center"/>
    </xf>
    <xf numFmtId="0" fontId="16" fillId="0" borderId="0" xfId="11">
      <alignment vertical="center"/>
    </xf>
    <xf numFmtId="0" fontId="0" fillId="0" borderId="0" xfId="11" applyFont="1" applyFill="1" applyAlignment="1"/>
    <xf numFmtId="0" fontId="0" fillId="0" borderId="0" xfId="11" applyFont="1" applyFill="1" applyAlignment="1">
      <alignment horizontal="center"/>
    </xf>
    <xf numFmtId="0" fontId="0" fillId="0" borderId="0" xfId="11" applyFont="1" applyFill="1" applyAlignment="1">
      <alignment vertical="center"/>
    </xf>
    <xf numFmtId="0" fontId="16" fillId="0" borderId="0" xfId="11" applyFill="1" applyAlignment="1">
      <alignment vertical="center" shrinkToFit="1"/>
    </xf>
    <xf numFmtId="0" fontId="0" fillId="0" borderId="0" xfId="51" applyFont="1" applyFill="1" applyBorder="1" applyAlignment="1">
      <alignment horizontal="left" vertical="center"/>
    </xf>
    <xf numFmtId="0" fontId="27" fillId="0" borderId="0" xfId="51" applyFont="1" applyFill="1" applyBorder="1" applyAlignment="1">
      <alignment vertical="center"/>
    </xf>
    <xf numFmtId="0" fontId="17" fillId="0" borderId="0" xfId="0" applyFont="1" applyFill="1" applyBorder="1" applyAlignment="1">
      <alignment vertical="center"/>
    </xf>
    <xf numFmtId="0" fontId="0" fillId="0" borderId="1" xfId="51" applyFont="1" applyFill="1" applyBorder="1" applyAlignment="1">
      <alignment horizontal="left" vertical="center"/>
    </xf>
    <xf numFmtId="0" fontId="0" fillId="0" borderId="5" xfId="51" applyFont="1" applyFill="1" applyBorder="1" applyAlignment="1">
      <alignment vertical="center"/>
    </xf>
    <xf numFmtId="0" fontId="0" fillId="0" borderId="3" xfId="51" applyFont="1" applyFill="1" applyBorder="1" applyAlignment="1">
      <alignment horizontal="center" vertical="center"/>
    </xf>
    <xf numFmtId="0" fontId="0" fillId="0" borderId="4" xfId="51" applyFont="1" applyFill="1" applyBorder="1" applyAlignment="1">
      <alignment horizontal="center" vertical="center"/>
    </xf>
    <xf numFmtId="0" fontId="0" fillId="0" borderId="8" xfId="51" applyFont="1" applyFill="1" applyBorder="1" applyAlignment="1">
      <alignment horizontal="center" vertical="center" textRotation="255" wrapText="1"/>
    </xf>
    <xf numFmtId="20" fontId="27" fillId="0" borderId="11" xfId="51" applyNumberFormat="1" applyFont="1" applyFill="1" applyBorder="1" applyAlignment="1">
      <alignment horizontal="center" vertical="center" shrinkToFit="1"/>
    </xf>
    <xf numFmtId="20" fontId="27" fillId="0" borderId="1" xfId="51" applyNumberFormat="1" applyFont="1" applyFill="1" applyBorder="1" applyAlignment="1">
      <alignment horizontal="center" vertical="center" shrinkToFit="1"/>
    </xf>
    <xf numFmtId="20" fontId="27" fillId="0" borderId="147" xfId="51" applyNumberFormat="1" applyFont="1" applyFill="1" applyBorder="1" applyAlignment="1">
      <alignment horizontal="center" vertical="center" shrinkToFit="1"/>
    </xf>
    <xf numFmtId="0" fontId="18" fillId="0" borderId="0" xfId="51" applyNumberFormat="1" applyFont="1" applyFill="1" applyBorder="1" applyAlignment="1">
      <alignment horizontal="center" vertical="center" wrapText="1"/>
    </xf>
    <xf numFmtId="0" fontId="0" fillId="0" borderId="4" xfId="51" applyFont="1" applyFill="1" applyBorder="1" applyAlignment="1">
      <alignment vertical="center"/>
    </xf>
    <xf numFmtId="0" fontId="17" fillId="0" borderId="8" xfId="51" applyFont="1" applyFill="1" applyBorder="1" applyAlignment="1">
      <alignment vertical="center" textRotation="255"/>
    </xf>
    <xf numFmtId="0" fontId="17" fillId="0" borderId="149" xfId="51" applyFont="1" applyFill="1" applyBorder="1" applyAlignment="1">
      <alignment vertical="center" textRotation="255"/>
    </xf>
    <xf numFmtId="0" fontId="17" fillId="0" borderId="5" xfId="51" applyFont="1" applyFill="1" applyBorder="1" applyAlignment="1">
      <alignment vertical="center" textRotation="255"/>
    </xf>
    <xf numFmtId="0" fontId="17" fillId="0" borderId="149" xfId="51" applyFont="1" applyFill="1" applyBorder="1" applyAlignment="1">
      <alignment horizontal="center" vertical="center" textRotation="255" wrapText="1"/>
    </xf>
    <xf numFmtId="0" fontId="17" fillId="0" borderId="150" xfId="51" applyFont="1" applyFill="1" applyBorder="1" applyAlignment="1">
      <alignment vertical="center" textRotation="255"/>
    </xf>
    <xf numFmtId="0" fontId="17" fillId="11" borderId="151" xfId="51" applyFont="1" applyFill="1" applyBorder="1" applyAlignment="1">
      <alignment vertical="center" textRotation="255"/>
    </xf>
    <xf numFmtId="0" fontId="17" fillId="11" borderId="152" xfId="51" applyFont="1" applyFill="1" applyBorder="1" applyAlignment="1">
      <alignment horizontal="center" vertical="center" textRotation="255" wrapText="1"/>
    </xf>
    <xf numFmtId="0" fontId="17" fillId="11" borderId="152" xfId="51" applyFont="1" applyFill="1" applyBorder="1" applyAlignment="1">
      <alignment vertical="center" textRotation="255"/>
    </xf>
    <xf numFmtId="0" fontId="103" fillId="11" borderId="63" xfId="51" applyFont="1" applyFill="1" applyBorder="1" applyAlignment="1">
      <alignment vertical="center" textRotation="255"/>
    </xf>
    <xf numFmtId="0" fontId="17" fillId="11" borderId="63" xfId="51" applyFont="1" applyFill="1" applyBorder="1" applyAlignment="1">
      <alignment vertical="center" textRotation="255"/>
    </xf>
    <xf numFmtId="0" fontId="17" fillId="12" borderId="152" xfId="51" applyFont="1" applyFill="1" applyBorder="1" applyAlignment="1">
      <alignment horizontal="center" vertical="center" textRotation="255" wrapText="1"/>
    </xf>
    <xf numFmtId="0" fontId="17" fillId="12" borderId="152" xfId="51" applyFont="1" applyFill="1" applyBorder="1" applyAlignment="1">
      <alignment vertical="center" textRotation="255"/>
    </xf>
    <xf numFmtId="0" fontId="103" fillId="12" borderId="152" xfId="51" applyFont="1" applyFill="1" applyBorder="1" applyAlignment="1">
      <alignment vertical="center" textRotation="255"/>
    </xf>
    <xf numFmtId="0" fontId="103" fillId="11" borderId="152" xfId="51" applyFont="1" applyFill="1" applyBorder="1" applyAlignment="1">
      <alignment vertical="center" textRotation="255"/>
    </xf>
    <xf numFmtId="0" fontId="17" fillId="12" borderId="61" xfId="51" applyFont="1" applyFill="1" applyBorder="1" applyAlignment="1">
      <alignment vertical="center" textRotation="255"/>
    </xf>
    <xf numFmtId="0" fontId="0" fillId="12" borderId="60" xfId="51" applyFont="1" applyFill="1" applyBorder="1" applyAlignment="1">
      <alignment vertical="center" textRotation="255"/>
    </xf>
    <xf numFmtId="0" fontId="17" fillId="12" borderId="63" xfId="51" applyFont="1" applyFill="1" applyBorder="1" applyAlignment="1">
      <alignment vertical="center" textRotation="255"/>
    </xf>
    <xf numFmtId="0" fontId="17" fillId="0" borderId="61" xfId="51" applyFont="1" applyFill="1" applyBorder="1" applyAlignment="1">
      <alignment vertical="center" textRotation="255"/>
    </xf>
    <xf numFmtId="0" fontId="0" fillId="0" borderId="60" xfId="51" applyFont="1" applyFill="1" applyBorder="1" applyAlignment="1">
      <alignment horizontal="center" vertical="center" textRotation="255" wrapText="1"/>
    </xf>
    <xf numFmtId="0" fontId="0" fillId="12" borderId="153" xfId="51" applyFont="1" applyFill="1" applyBorder="1" applyAlignment="1">
      <alignment vertical="center" textRotation="255"/>
    </xf>
    <xf numFmtId="0" fontId="17" fillId="12" borderId="154" xfId="51" applyFont="1" applyFill="1" applyBorder="1" applyAlignment="1">
      <alignment vertical="center" textRotation="255"/>
    </xf>
    <xf numFmtId="0" fontId="17" fillId="12" borderId="36" xfId="51" applyFont="1" applyFill="1" applyBorder="1" applyAlignment="1">
      <alignment vertical="center" textRotation="255"/>
    </xf>
    <xf numFmtId="0" fontId="103" fillId="12" borderId="154" xfId="51" applyFont="1" applyFill="1" applyBorder="1" applyAlignment="1">
      <alignment vertical="center" textRotation="255"/>
    </xf>
    <xf numFmtId="0" fontId="27" fillId="0" borderId="3" xfId="51" applyFont="1" applyFill="1" applyBorder="1" applyAlignment="1">
      <alignment horizontal="center" vertical="center" shrinkToFit="1"/>
    </xf>
    <xf numFmtId="0" fontId="27" fillId="0" borderId="145" xfId="51" applyFont="1" applyFill="1" applyBorder="1" applyAlignment="1">
      <alignment horizontal="center" vertical="center" shrinkToFit="1"/>
    </xf>
    <xf numFmtId="0" fontId="27" fillId="0" borderId="4" xfId="51" applyFont="1" applyFill="1" applyBorder="1" applyAlignment="1">
      <alignment horizontal="center" vertical="center" shrinkToFit="1"/>
    </xf>
    <xf numFmtId="0" fontId="27" fillId="0" borderId="0" xfId="51" applyFont="1" applyFill="1" applyBorder="1" applyAlignment="1">
      <alignment horizontal="left" vertical="center"/>
    </xf>
    <xf numFmtId="0" fontId="16" fillId="0" borderId="149" xfId="51" applyFill="1" applyBorder="1" applyAlignment="1">
      <alignment horizontal="center" vertical="center"/>
    </xf>
    <xf numFmtId="0" fontId="16" fillId="0" borderId="150" xfId="51" applyFill="1" applyBorder="1" applyAlignment="1">
      <alignment horizontal="center" vertical="center"/>
    </xf>
    <xf numFmtId="0" fontId="27" fillId="0" borderId="73" xfId="51" applyNumberFormat="1" applyFont="1" applyFill="1" applyBorder="1" applyAlignment="1">
      <alignment horizontal="center" vertical="center" shrinkToFit="1"/>
    </xf>
    <xf numFmtId="0" fontId="27" fillId="0" borderId="155" xfId="51" applyNumberFormat="1" applyFont="1" applyFill="1" applyBorder="1" applyAlignment="1">
      <alignment horizontal="center" vertical="center" shrinkToFit="1"/>
    </xf>
    <xf numFmtId="0" fontId="27" fillId="0" borderId="74" xfId="51" applyNumberFormat="1" applyFont="1" applyFill="1" applyBorder="1" applyAlignment="1">
      <alignment horizontal="center" vertical="center" shrinkToFit="1"/>
    </xf>
    <xf numFmtId="0" fontId="27" fillId="0" borderId="75" xfId="51" applyNumberFormat="1" applyFont="1" applyFill="1" applyBorder="1" applyAlignment="1">
      <alignment horizontal="center" vertical="center" shrinkToFit="1"/>
    </xf>
    <xf numFmtId="0" fontId="17" fillId="0" borderId="0" xfId="51" applyFont="1" applyFill="1" applyBorder="1" applyAlignment="1">
      <alignment horizontal="center" wrapText="1"/>
    </xf>
    <xf numFmtId="0" fontId="0" fillId="0" borderId="156" xfId="51" applyFont="1" applyFill="1" applyBorder="1" applyAlignment="1">
      <alignment horizontal="center" vertical="center"/>
    </xf>
    <xf numFmtId="0" fontId="16" fillId="0" borderId="156" xfId="51" applyFill="1" applyBorder="1" applyAlignment="1">
      <alignment horizontal="center" vertical="center"/>
    </xf>
    <xf numFmtId="0" fontId="27" fillId="0" borderId="158" xfId="51" applyFont="1" applyFill="1" applyBorder="1" applyAlignment="1">
      <alignment horizontal="center" vertical="center" shrinkToFit="1"/>
    </xf>
    <xf numFmtId="0" fontId="17" fillId="0" borderId="159" xfId="51" applyFont="1" applyFill="1" applyBorder="1" applyAlignment="1">
      <alignment vertical="center" textRotation="255"/>
    </xf>
    <xf numFmtId="0" fontId="27" fillId="0" borderId="160" xfId="51" applyNumberFormat="1" applyFont="1" applyFill="1" applyBorder="1" applyAlignment="1">
      <alignment horizontal="center" vertical="center" shrinkToFit="1"/>
    </xf>
    <xf numFmtId="20" fontId="27" fillId="0" borderId="158" xfId="51" applyNumberFormat="1" applyFont="1" applyFill="1" applyBorder="1" applyAlignment="1">
      <alignment horizontal="center" vertical="center" shrinkToFit="1"/>
    </xf>
    <xf numFmtId="0" fontId="17" fillId="0" borderId="155" xfId="51" applyFont="1" applyFill="1" applyBorder="1" applyAlignment="1">
      <alignment vertical="center"/>
    </xf>
    <xf numFmtId="0" fontId="17" fillId="0" borderId="75" xfId="51" applyFont="1" applyFill="1" applyBorder="1" applyAlignment="1">
      <alignment vertical="center"/>
    </xf>
    <xf numFmtId="0" fontId="0" fillId="0" borderId="148" xfId="51" applyFont="1" applyFill="1" applyBorder="1" applyAlignment="1">
      <alignment horizontal="center" vertical="center"/>
    </xf>
    <xf numFmtId="0" fontId="0" fillId="0" borderId="1" xfId="51" applyFont="1" applyFill="1" applyBorder="1" applyAlignment="1">
      <alignment vertical="center" shrinkToFit="1"/>
    </xf>
    <xf numFmtId="0" fontId="0" fillId="0" borderId="0" xfId="51" applyFont="1" applyFill="1" applyAlignment="1">
      <alignment horizontal="center" vertical="center"/>
    </xf>
    <xf numFmtId="0" fontId="27" fillId="0" borderId="1" xfId="51" applyFont="1" applyFill="1" applyBorder="1" applyAlignment="1">
      <alignment vertical="center"/>
    </xf>
    <xf numFmtId="0" fontId="16" fillId="0" borderId="1" xfId="51" applyBorder="1" applyAlignment="1">
      <alignment vertical="center"/>
    </xf>
    <xf numFmtId="0" fontId="16" fillId="0" borderId="148" xfId="51" applyFill="1" applyBorder="1" applyAlignment="1">
      <alignment horizontal="center" vertical="center"/>
    </xf>
    <xf numFmtId="0" fontId="27" fillId="0" borderId="162" xfId="51" applyFont="1" applyFill="1" applyBorder="1" applyAlignment="1">
      <alignment horizontal="center" vertical="center" shrinkToFit="1"/>
    </xf>
    <xf numFmtId="0" fontId="17" fillId="0" borderId="163" xfId="51" applyFont="1" applyFill="1" applyBorder="1" applyAlignment="1">
      <alignment vertical="center" textRotation="255"/>
    </xf>
    <xf numFmtId="0" fontId="27" fillId="0" borderId="164" xfId="51" applyNumberFormat="1" applyFont="1" applyFill="1" applyBorder="1" applyAlignment="1">
      <alignment horizontal="center" vertical="center" shrinkToFit="1"/>
    </xf>
    <xf numFmtId="0" fontId="36" fillId="0" borderId="0" xfId="45" applyNumberFormat="1" applyFont="1" applyBorder="1" applyAlignment="1">
      <alignment vertical="center" shrinkToFit="1"/>
    </xf>
    <xf numFmtId="0" fontId="78" fillId="0" borderId="0" xfId="45" applyNumberFormat="1" applyFont="1" applyBorder="1" applyAlignment="1">
      <alignment vertical="center" wrapText="1"/>
    </xf>
    <xf numFmtId="0" fontId="78" fillId="0" borderId="0" xfId="45" applyNumberFormat="1" applyFont="1" applyAlignment="1">
      <alignment horizontal="right" vertical="top"/>
    </xf>
    <xf numFmtId="0" fontId="99" fillId="0" borderId="0" xfId="52" applyFont="1">
      <alignment vertical="center"/>
    </xf>
    <xf numFmtId="0" fontId="105" fillId="0" borderId="0" xfId="52" applyFont="1">
      <alignment vertical="center"/>
    </xf>
    <xf numFmtId="0" fontId="99" fillId="0" borderId="0" xfId="52" applyFont="1" applyAlignment="1">
      <alignment horizontal="right" vertical="center"/>
    </xf>
    <xf numFmtId="58" fontId="86" fillId="0" borderId="0" xfId="0" applyNumberFormat="1" applyFont="1" applyFill="1" applyBorder="1" applyAlignment="1">
      <alignment vertical="center" shrinkToFit="1"/>
    </xf>
    <xf numFmtId="0" fontId="99" fillId="0" borderId="0" xfId="52" applyFont="1" applyBorder="1">
      <alignment vertical="center"/>
    </xf>
    <xf numFmtId="0" fontId="99" fillId="0" borderId="0" xfId="52" applyFont="1" applyAlignment="1"/>
    <xf numFmtId="0" fontId="6" fillId="0" borderId="0" xfId="52" applyFont="1">
      <alignment vertical="center"/>
    </xf>
    <xf numFmtId="0" fontId="99" fillId="0" borderId="2" xfId="52" applyFont="1" applyBorder="1" applyAlignment="1">
      <alignment horizontal="center" vertical="center" wrapText="1"/>
    </xf>
    <xf numFmtId="0" fontId="99" fillId="0" borderId="0" xfId="52" applyFont="1" applyAlignment="1">
      <alignment horizontal="center" vertical="center"/>
    </xf>
    <xf numFmtId="0" fontId="99" fillId="0" borderId="2" xfId="52" applyFont="1" applyBorder="1" applyAlignment="1">
      <alignment horizontal="center" vertical="center"/>
    </xf>
    <xf numFmtId="0" fontId="99" fillId="0" borderId="8" xfId="52" applyFont="1" applyBorder="1" applyAlignment="1">
      <alignment vertical="center"/>
    </xf>
    <xf numFmtId="0" fontId="99" fillId="0" borderId="5" xfId="52" applyFont="1" applyBorder="1" applyAlignment="1">
      <alignment vertical="center"/>
    </xf>
    <xf numFmtId="0" fontId="99" fillId="0" borderId="5" xfId="52" applyFont="1" applyBorder="1">
      <alignment vertical="center"/>
    </xf>
    <xf numFmtId="0" fontId="99" fillId="0" borderId="9" xfId="52" applyFont="1" applyBorder="1">
      <alignment vertical="center"/>
    </xf>
    <xf numFmtId="0" fontId="99" fillId="0" borderId="6" xfId="52" applyFont="1" applyBorder="1">
      <alignment vertical="center"/>
    </xf>
    <xf numFmtId="0" fontId="99" fillId="0" borderId="7" xfId="52" applyFont="1" applyBorder="1">
      <alignment vertical="center"/>
    </xf>
    <xf numFmtId="0" fontId="99" fillId="0" borderId="6" xfId="52" applyFont="1" applyBorder="1" applyAlignment="1">
      <alignment vertical="center"/>
    </xf>
    <xf numFmtId="0" fontId="99" fillId="0" borderId="0" xfId="52" applyFont="1" applyBorder="1" applyAlignment="1">
      <alignment vertical="center"/>
    </xf>
    <xf numFmtId="0" fontId="99" fillId="0" borderId="11" xfId="52" applyFont="1" applyBorder="1" applyAlignment="1">
      <alignment vertical="center"/>
    </xf>
    <xf numFmtId="0" fontId="99" fillId="0" borderId="1" xfId="52" applyFont="1" applyBorder="1" applyAlignment="1">
      <alignment vertical="center"/>
    </xf>
    <xf numFmtId="0" fontId="99" fillId="0" borderId="1" xfId="52" applyFont="1" applyBorder="1">
      <alignment vertical="center"/>
    </xf>
    <xf numFmtId="0" fontId="99" fillId="0" borderId="12" xfId="52" applyFont="1" applyBorder="1">
      <alignment vertical="center"/>
    </xf>
    <xf numFmtId="49" fontId="99" fillId="0" borderId="0" xfId="15" applyNumberFormat="1" applyFont="1" applyAlignment="1">
      <alignment horizontal="right" vertical="center"/>
    </xf>
    <xf numFmtId="0" fontId="17" fillId="0" borderId="6" xfId="51" applyNumberFormat="1" applyFont="1" applyFill="1" applyBorder="1" applyAlignment="1">
      <alignment vertical="center" wrapText="1"/>
    </xf>
    <xf numFmtId="0" fontId="27" fillId="0" borderId="73" xfId="51" applyFont="1" applyFill="1" applyBorder="1" applyAlignment="1">
      <alignment vertical="center"/>
    </xf>
    <xf numFmtId="0" fontId="27" fillId="0" borderId="155" xfId="51" applyFont="1" applyFill="1" applyBorder="1" applyAlignment="1">
      <alignment vertical="center"/>
    </xf>
    <xf numFmtId="0" fontId="27" fillId="0" borderId="74" xfId="51" applyFont="1" applyFill="1" applyBorder="1" applyAlignment="1">
      <alignment vertical="center"/>
    </xf>
    <xf numFmtId="0" fontId="27" fillId="0" borderId="164" xfId="51" applyFont="1" applyFill="1" applyBorder="1" applyAlignment="1">
      <alignment vertical="center"/>
    </xf>
    <xf numFmtId="0" fontId="27" fillId="0" borderId="0" xfId="51" applyFont="1" applyFill="1">
      <alignment vertical="center"/>
    </xf>
    <xf numFmtId="0" fontId="101" fillId="0" borderId="0" xfId="11" applyFont="1" applyFill="1" applyBorder="1" applyAlignment="1">
      <alignment horizontal="left" vertical="center"/>
    </xf>
    <xf numFmtId="0" fontId="99" fillId="0" borderId="0" xfId="11" applyFont="1" applyFill="1" applyBorder="1" applyAlignment="1">
      <alignment horizontal="center" wrapText="1"/>
    </xf>
    <xf numFmtId="179" fontId="0" fillId="0" borderId="0" xfId="11" applyNumberFormat="1" applyFont="1" applyFill="1" applyBorder="1" applyAlignment="1">
      <alignment vertical="center"/>
    </xf>
    <xf numFmtId="0" fontId="0" fillId="0" borderId="0" xfId="11" applyFont="1" applyBorder="1" applyAlignment="1"/>
    <xf numFmtId="0" fontId="36" fillId="0" borderId="0" xfId="51" applyFont="1" applyFill="1" applyBorder="1" applyAlignment="1">
      <alignment horizontal="center" vertical="center" wrapText="1"/>
    </xf>
    <xf numFmtId="0" fontId="36" fillId="0" borderId="0" xfId="51" applyFont="1" applyFill="1" applyAlignment="1">
      <alignment vertical="center" wrapText="1"/>
    </xf>
    <xf numFmtId="0" fontId="36" fillId="0" borderId="0" xfId="51" applyNumberFormat="1" applyFont="1" applyFill="1" applyBorder="1" applyAlignment="1">
      <alignment horizontal="center" vertical="center" wrapText="1"/>
    </xf>
    <xf numFmtId="0" fontId="36" fillId="0" borderId="0" xfId="51" applyFont="1" applyFill="1">
      <alignment vertical="center"/>
    </xf>
    <xf numFmtId="0" fontId="106" fillId="0" borderId="0" xfId="51" applyFont="1" applyFill="1" applyBorder="1" applyAlignment="1">
      <alignment horizontal="center" vertical="center"/>
    </xf>
    <xf numFmtId="0" fontId="107" fillId="0" borderId="0" xfId="51" applyFont="1" applyFill="1" applyAlignment="1">
      <alignment vertical="center" wrapText="1"/>
    </xf>
    <xf numFmtId="0" fontId="106" fillId="0" borderId="0" xfId="51" applyNumberFormat="1" applyFont="1" applyFill="1" applyBorder="1" applyAlignment="1">
      <alignment horizontal="center" vertical="center"/>
    </xf>
    <xf numFmtId="0" fontId="107" fillId="0" borderId="0" xfId="51" applyFont="1" applyFill="1" applyBorder="1" applyAlignment="1">
      <alignment horizontal="center" vertical="center" wrapText="1"/>
    </xf>
    <xf numFmtId="0" fontId="16" fillId="0" borderId="0" xfId="51" applyFont="1" applyFill="1">
      <alignment vertical="center"/>
    </xf>
    <xf numFmtId="0" fontId="16" fillId="0" borderId="0" xfId="51" applyFont="1" applyFill="1" applyBorder="1">
      <alignment vertical="center"/>
    </xf>
    <xf numFmtId="0" fontId="0" fillId="0" borderId="0" xfId="51" applyFont="1" applyFill="1" applyBorder="1" applyAlignment="1">
      <alignment horizontal="center" vertical="center" wrapText="1"/>
    </xf>
    <xf numFmtId="0" fontId="27" fillId="0" borderId="0" xfId="51" applyFont="1" applyFill="1" applyBorder="1" applyAlignment="1">
      <alignment horizontal="center" vertical="center" shrinkToFit="1"/>
    </xf>
    <xf numFmtId="0" fontId="0" fillId="0" borderId="2" xfId="51" applyFont="1" applyFill="1" applyBorder="1" applyAlignment="1">
      <alignment vertical="center" wrapText="1"/>
    </xf>
    <xf numFmtId="0" fontId="0" fillId="0" borderId="2" xfId="51" applyFont="1" applyFill="1" applyBorder="1">
      <alignment vertical="center"/>
    </xf>
    <xf numFmtId="0" fontId="0" fillId="0" borderId="2" xfId="51" applyFont="1" applyFill="1" applyBorder="1" applyAlignment="1">
      <alignment horizontal="center" vertical="center"/>
    </xf>
    <xf numFmtId="0" fontId="36" fillId="0" borderId="118" xfId="51" applyFont="1" applyFill="1" applyBorder="1" applyAlignment="1">
      <alignment horizontal="center" vertical="center" wrapText="1"/>
    </xf>
    <xf numFmtId="0" fontId="0" fillId="0" borderId="26" xfId="51" applyFont="1" applyFill="1" applyBorder="1" applyAlignment="1">
      <alignment horizontal="center" vertical="center" textRotation="255" wrapText="1"/>
    </xf>
    <xf numFmtId="0" fontId="36" fillId="0" borderId="43" xfId="51" applyFont="1" applyFill="1" applyBorder="1" applyAlignment="1">
      <alignment horizontal="center" vertical="center" wrapText="1"/>
    </xf>
    <xf numFmtId="0" fontId="0" fillId="0" borderId="38" xfId="51" applyFont="1" applyFill="1" applyBorder="1" applyAlignment="1">
      <alignment horizontal="center" vertical="center" textRotation="255" wrapText="1"/>
    </xf>
    <xf numFmtId="183" fontId="38" fillId="0" borderId="165" xfId="0" applyNumberFormat="1" applyFont="1" applyFill="1" applyBorder="1" applyAlignment="1">
      <alignment horizontal="center" vertical="center" shrinkToFit="1"/>
    </xf>
    <xf numFmtId="183" fontId="38" fillId="0" borderId="166" xfId="0" applyNumberFormat="1" applyFont="1" applyFill="1" applyBorder="1" applyAlignment="1">
      <alignment horizontal="center" vertical="center" shrinkToFit="1"/>
    </xf>
    <xf numFmtId="183" fontId="38" fillId="0" borderId="167" xfId="0" applyNumberFormat="1" applyFont="1" applyFill="1" applyBorder="1" applyAlignment="1">
      <alignment horizontal="center" vertical="center" shrinkToFit="1"/>
    </xf>
    <xf numFmtId="0" fontId="0" fillId="0" borderId="165" xfId="0" applyNumberFormat="1" applyFont="1" applyFill="1" applyBorder="1" applyAlignment="1">
      <alignment horizontal="center" vertical="center" shrinkToFit="1"/>
    </xf>
    <xf numFmtId="0" fontId="0" fillId="0" borderId="144" xfId="0" applyNumberFormat="1" applyFont="1" applyFill="1" applyBorder="1" applyAlignment="1">
      <alignment horizontal="center" vertical="center" shrinkToFit="1"/>
    </xf>
    <xf numFmtId="0" fontId="0" fillId="0" borderId="145" xfId="0" applyNumberFormat="1" applyFont="1" applyFill="1" applyBorder="1" applyAlignment="1">
      <alignment horizontal="center" vertical="center" shrinkToFit="1"/>
    </xf>
    <xf numFmtId="0" fontId="0" fillId="0" borderId="146" xfId="0" applyNumberFormat="1" applyFont="1" applyFill="1" applyBorder="1" applyAlignment="1">
      <alignment horizontal="center" vertical="center" shrinkToFit="1"/>
    </xf>
    <xf numFmtId="183" fontId="38" fillId="0" borderId="144" xfId="0" applyNumberFormat="1" applyFont="1" applyFill="1" applyBorder="1" applyAlignment="1">
      <alignment horizontal="center" vertical="center" shrinkToFit="1"/>
    </xf>
    <xf numFmtId="183" fontId="38" fillId="0" borderId="145" xfId="0" applyNumberFormat="1" applyFont="1" applyFill="1" applyBorder="1" applyAlignment="1">
      <alignment horizontal="center" vertical="center" shrinkToFit="1"/>
    </xf>
    <xf numFmtId="183" fontId="38" fillId="0" borderId="146" xfId="0" applyNumberFormat="1" applyFont="1" applyFill="1" applyBorder="1" applyAlignment="1">
      <alignment horizontal="center" vertical="center" shrinkToFit="1"/>
    </xf>
    <xf numFmtId="0" fontId="0" fillId="0" borderId="145" xfId="0" applyFont="1" applyFill="1" applyBorder="1" applyAlignment="1">
      <alignment horizontal="center" vertical="center" shrinkToFit="1"/>
    </xf>
    <xf numFmtId="0" fontId="0" fillId="0" borderId="146" xfId="0" applyFont="1" applyFill="1" applyBorder="1" applyAlignment="1">
      <alignment horizontal="center" vertical="center" shrinkToFit="1"/>
    </xf>
    <xf numFmtId="0" fontId="17" fillId="0" borderId="144" xfId="0" applyFont="1" applyFill="1" applyBorder="1" applyAlignment="1" applyProtection="1">
      <alignment horizontal="center" vertical="center" textRotation="255" shrinkToFit="1"/>
      <protection locked="0"/>
    </xf>
    <xf numFmtId="0" fontId="17" fillId="0" borderId="145" xfId="0" applyFont="1" applyFill="1" applyBorder="1" applyAlignment="1" applyProtection="1">
      <alignment horizontal="center" vertical="center" textRotation="255" shrinkToFit="1"/>
      <protection locked="0"/>
    </xf>
    <xf numFmtId="0" fontId="17" fillId="0" borderId="168" xfId="0" applyFont="1" applyFill="1" applyBorder="1" applyAlignment="1" applyProtection="1">
      <alignment horizontal="center" vertical="center" textRotation="255" shrinkToFit="1"/>
      <protection locked="0"/>
    </xf>
    <xf numFmtId="0" fontId="17" fillId="0" borderId="149" xfId="0" applyFont="1" applyFill="1" applyBorder="1" applyAlignment="1" applyProtection="1">
      <alignment horizontal="center" vertical="center" textRotation="255" shrinkToFit="1"/>
      <protection locked="0"/>
    </xf>
    <xf numFmtId="0" fontId="108" fillId="0" borderId="149" xfId="0" applyFont="1" applyFill="1" applyBorder="1" applyAlignment="1" applyProtection="1">
      <alignment horizontal="center" vertical="center" textRotation="255" shrinkToFit="1"/>
      <protection locked="0"/>
    </xf>
    <xf numFmtId="0" fontId="17" fillId="0" borderId="169" xfId="0" applyFont="1" applyFill="1" applyBorder="1" applyAlignment="1" applyProtection="1">
      <alignment horizontal="center" vertical="center" textRotation="255" shrinkToFit="1"/>
      <protection locked="0"/>
    </xf>
    <xf numFmtId="0" fontId="17" fillId="0" borderId="170" xfId="0" applyFont="1" applyFill="1" applyBorder="1" applyAlignment="1" applyProtection="1">
      <alignment horizontal="center" vertical="center" textRotation="255" shrinkToFit="1"/>
      <protection locked="0"/>
    </xf>
    <xf numFmtId="0" fontId="17" fillId="0" borderId="152" xfId="0" applyFont="1" applyFill="1" applyBorder="1" applyAlignment="1" applyProtection="1">
      <alignment horizontal="center" vertical="center" textRotation="255" shrinkToFit="1"/>
      <protection locked="0"/>
    </xf>
    <xf numFmtId="0" fontId="108" fillId="0" borderId="145" xfId="0" applyFont="1" applyFill="1" applyBorder="1" applyAlignment="1" applyProtection="1">
      <alignment horizontal="center" vertical="center" textRotation="255" shrinkToFit="1"/>
      <protection locked="0"/>
    </xf>
    <xf numFmtId="0" fontId="17" fillId="0" borderId="146" xfId="0" applyFont="1" applyFill="1" applyBorder="1" applyAlignment="1" applyProtection="1">
      <alignment horizontal="center" vertical="center" textRotation="255" shrinkToFit="1"/>
      <protection locked="0"/>
    </xf>
    <xf numFmtId="0" fontId="17" fillId="0" borderId="0" xfId="51" applyNumberFormat="1" applyFont="1" applyFill="1" applyBorder="1" applyAlignment="1">
      <alignment vertical="center" wrapText="1"/>
    </xf>
    <xf numFmtId="0" fontId="17" fillId="0" borderId="150" xfId="0" applyFont="1" applyFill="1" applyBorder="1" applyAlignment="1" applyProtection="1">
      <alignment horizontal="center" vertical="center" textRotation="255" shrinkToFit="1"/>
      <protection locked="0"/>
    </xf>
    <xf numFmtId="0" fontId="17" fillId="0" borderId="171" xfId="0" applyFont="1" applyFill="1" applyBorder="1" applyAlignment="1" applyProtection="1">
      <alignment horizontal="center" vertical="center" textRotation="255" shrinkToFit="1"/>
      <protection locked="0"/>
    </xf>
    <xf numFmtId="0" fontId="17" fillId="0" borderId="168" xfId="0" applyFont="1" applyFill="1" applyBorder="1" applyAlignment="1" applyProtection="1">
      <alignment horizontal="center" vertical="center" shrinkToFit="1"/>
      <protection locked="0"/>
    </xf>
    <xf numFmtId="0" fontId="17" fillId="0" borderId="149" xfId="0" applyFont="1" applyFill="1" applyBorder="1" applyAlignment="1" applyProtection="1">
      <alignment horizontal="center" vertical="center" shrinkToFit="1"/>
      <protection locked="0"/>
    </xf>
    <xf numFmtId="0" fontId="17" fillId="0" borderId="150" xfId="0" applyFont="1" applyFill="1" applyBorder="1" applyAlignment="1" applyProtection="1">
      <alignment horizontal="center" vertical="center" shrinkToFit="1"/>
      <protection locked="0"/>
    </xf>
    <xf numFmtId="0" fontId="17" fillId="0" borderId="144" xfId="0" applyFont="1" applyFill="1" applyBorder="1" applyAlignment="1" applyProtection="1">
      <alignment horizontal="center" vertical="center" shrinkToFit="1"/>
      <protection locked="0"/>
    </xf>
    <xf numFmtId="0" fontId="17" fillId="0" borderId="145" xfId="0" applyFont="1" applyFill="1" applyBorder="1" applyAlignment="1" applyProtection="1">
      <alignment horizontal="center" vertical="center" shrinkToFit="1"/>
      <protection locked="0"/>
    </xf>
    <xf numFmtId="0" fontId="17" fillId="0" borderId="146" xfId="0" applyFont="1" applyFill="1" applyBorder="1" applyAlignment="1" applyProtection="1">
      <alignment horizontal="center" vertical="center" shrinkToFit="1"/>
      <protection locked="0"/>
    </xf>
    <xf numFmtId="0" fontId="26" fillId="0" borderId="54" xfId="0" applyFont="1" applyFill="1" applyBorder="1" applyAlignment="1">
      <alignment horizontal="center" vertical="center"/>
    </xf>
    <xf numFmtId="0" fontId="26" fillId="0" borderId="57" xfId="0" applyFont="1" applyFill="1" applyBorder="1" applyAlignment="1">
      <alignment horizontal="center" vertical="center"/>
    </xf>
    <xf numFmtId="0" fontId="99" fillId="0" borderId="0" xfId="54" applyFont="1">
      <alignment vertical="center"/>
    </xf>
    <xf numFmtId="0" fontId="99" fillId="0" borderId="0" xfId="54" applyFont="1" applyAlignment="1">
      <alignment horizontal="right" vertical="center"/>
    </xf>
    <xf numFmtId="0" fontId="99" fillId="0" borderId="0" xfId="54" applyFont="1" applyAlignment="1"/>
    <xf numFmtId="0" fontId="99" fillId="0" borderId="2" xfId="54" applyFont="1" applyBorder="1" applyAlignment="1">
      <alignment horizontal="center" vertical="center" wrapText="1"/>
    </xf>
    <xf numFmtId="0" fontId="99" fillId="0" borderId="0" xfId="54" applyFont="1" applyAlignment="1">
      <alignment horizontal="center" vertical="center"/>
    </xf>
    <xf numFmtId="0" fontId="99" fillId="0" borderId="2" xfId="54" applyFont="1" applyBorder="1" applyAlignment="1">
      <alignment horizontal="center" vertical="center"/>
    </xf>
    <xf numFmtId="0" fontId="99" fillId="0" borderId="8" xfId="54" applyFont="1" applyBorder="1" applyAlignment="1">
      <alignment vertical="center"/>
    </xf>
    <xf numFmtId="0" fontId="99" fillId="0" borderId="5" xfId="54" applyFont="1" applyBorder="1" applyAlignment="1">
      <alignment vertical="center"/>
    </xf>
    <xf numFmtId="0" fontId="99" fillId="0" borderId="5" xfId="54" applyFont="1" applyBorder="1">
      <alignment vertical="center"/>
    </xf>
    <xf numFmtId="0" fontId="99" fillId="0" borderId="9" xfId="54" applyFont="1" applyBorder="1">
      <alignment vertical="center"/>
    </xf>
    <xf numFmtId="0" fontId="99" fillId="0" borderId="6" xfId="54" applyFont="1" applyBorder="1">
      <alignment vertical="center"/>
    </xf>
    <xf numFmtId="0" fontId="99" fillId="0" borderId="0" xfId="54" applyFont="1" applyBorder="1">
      <alignment vertical="center"/>
    </xf>
    <xf numFmtId="0" fontId="99" fillId="0" borderId="7" xfId="54" applyFont="1" applyBorder="1">
      <alignment vertical="center"/>
    </xf>
    <xf numFmtId="0" fontId="99" fillId="0" borderId="6" xfId="54" applyFont="1" applyBorder="1" applyAlignment="1">
      <alignment vertical="center"/>
    </xf>
    <xf numFmtId="0" fontId="99" fillId="0" borderId="0" xfId="54" applyFont="1" applyBorder="1" applyAlignment="1">
      <alignment vertical="center"/>
    </xf>
    <xf numFmtId="0" fontId="99" fillId="0" borderId="11" xfId="54" applyFont="1" applyBorder="1" applyAlignment="1">
      <alignment vertical="center"/>
    </xf>
    <xf numFmtId="0" fontId="99" fillId="0" borderId="1" xfId="54" applyFont="1" applyBorder="1" applyAlignment="1">
      <alignment vertical="center"/>
    </xf>
    <xf numFmtId="0" fontId="99" fillId="0" borderId="1" xfId="54" applyFont="1" applyBorder="1">
      <alignment vertical="center"/>
    </xf>
    <xf numFmtId="0" fontId="99" fillId="0" borderId="12" xfId="54" applyFont="1" applyBorder="1">
      <alignment vertical="center"/>
    </xf>
    <xf numFmtId="0" fontId="16" fillId="0" borderId="143" xfId="45" applyNumberFormat="1" applyFont="1" applyFill="1" applyBorder="1" applyAlignment="1">
      <alignment horizontal="center" vertical="center"/>
    </xf>
    <xf numFmtId="0" fontId="27" fillId="0" borderId="0" xfId="5" applyFont="1" applyAlignment="1">
      <alignment vertical="center"/>
    </xf>
    <xf numFmtId="0" fontId="16" fillId="0" borderId="0" xfId="5" applyFont="1" applyAlignment="1">
      <alignment vertical="center" shrinkToFit="1"/>
    </xf>
    <xf numFmtId="0" fontId="16" fillId="0" borderId="0" xfId="5" applyFont="1" applyAlignment="1">
      <alignment vertical="center"/>
    </xf>
    <xf numFmtId="0" fontId="50" fillId="0" borderId="0" xfId="0" applyFont="1" applyFill="1" applyBorder="1" applyAlignment="1">
      <alignment horizontal="left" vertical="center"/>
    </xf>
    <xf numFmtId="0" fontId="36" fillId="0" borderId="0" xfId="45" applyNumberFormat="1" applyFont="1" applyBorder="1" applyAlignment="1">
      <alignment vertical="center" wrapText="1"/>
    </xf>
    <xf numFmtId="20" fontId="27" fillId="0" borderId="162" xfId="51" applyNumberFormat="1" applyFont="1" applyFill="1" applyBorder="1" applyAlignment="1">
      <alignment horizontal="center" vertical="center" shrinkToFit="1"/>
    </xf>
    <xf numFmtId="0" fontId="26" fillId="0" borderId="67" xfId="0" applyFont="1" applyFill="1" applyBorder="1" applyAlignment="1">
      <alignment horizontal="left" vertical="center"/>
    </xf>
    <xf numFmtId="0" fontId="26" fillId="0" borderId="68" xfId="0" applyFont="1" applyFill="1" applyBorder="1" applyAlignment="1">
      <alignment horizontal="left" vertical="center"/>
    </xf>
    <xf numFmtId="0" fontId="15" fillId="0" borderId="36" xfId="0" applyFont="1" applyFill="1" applyBorder="1" applyAlignment="1">
      <alignment horizontal="left" vertical="center"/>
    </xf>
    <xf numFmtId="0" fontId="15" fillId="0" borderId="0" xfId="0" applyFont="1" applyFill="1" applyBorder="1" applyAlignment="1">
      <alignment horizontal="left" vertical="center"/>
    </xf>
    <xf numFmtId="0" fontId="111" fillId="0" borderId="0" xfId="56" applyFont="1" applyAlignment="1">
      <alignment horizontal="left" vertical="center"/>
    </xf>
    <xf numFmtId="0" fontId="114" fillId="0" borderId="0" xfId="57" applyFont="1" applyAlignment="1">
      <alignment horizontal="center" vertical="center"/>
    </xf>
    <xf numFmtId="0" fontId="115" fillId="0" borderId="0" xfId="15" applyFont="1">
      <alignment vertical="center"/>
    </xf>
    <xf numFmtId="0" fontId="113" fillId="0" borderId="0" xfId="57"/>
    <xf numFmtId="0" fontId="116" fillId="7" borderId="58" xfId="57" applyFont="1" applyFill="1" applyBorder="1" applyAlignment="1">
      <alignment horizontal="center" vertical="center" wrapText="1"/>
    </xf>
    <xf numFmtId="0" fontId="116" fillId="7" borderId="87" xfId="57" applyFont="1" applyFill="1" applyBorder="1" applyAlignment="1">
      <alignment horizontal="center" vertical="center" wrapText="1"/>
    </xf>
    <xf numFmtId="0" fontId="116" fillId="7" borderId="56" xfId="57" applyFont="1" applyFill="1" applyBorder="1" applyAlignment="1">
      <alignment horizontal="center" vertical="center" wrapText="1"/>
    </xf>
    <xf numFmtId="0" fontId="117" fillId="7" borderId="53" xfId="57" applyFont="1" applyFill="1" applyBorder="1" applyAlignment="1">
      <alignment horizontal="center" vertical="center" wrapText="1"/>
    </xf>
    <xf numFmtId="0" fontId="118" fillId="7" borderId="88" xfId="57" applyFont="1" applyFill="1" applyBorder="1" applyAlignment="1">
      <alignment horizontal="center" vertical="center" wrapText="1"/>
    </xf>
    <xf numFmtId="0" fontId="119" fillId="0" borderId="6" xfId="57" applyFont="1" applyBorder="1" applyAlignment="1">
      <alignment horizontal="left" vertical="center" wrapText="1"/>
    </xf>
    <xf numFmtId="0" fontId="119" fillId="0" borderId="50" xfId="57" applyFont="1" applyBorder="1" applyAlignment="1">
      <alignment horizontal="left" vertical="center" wrapText="1"/>
    </xf>
    <xf numFmtId="0" fontId="119" fillId="0" borderId="107" xfId="57" applyFont="1" applyBorder="1" applyAlignment="1">
      <alignment horizontal="left" vertical="center" wrapText="1"/>
    </xf>
    <xf numFmtId="0" fontId="119" fillId="0" borderId="172" xfId="57" applyFont="1" applyBorder="1" applyAlignment="1">
      <alignment horizontal="left" vertical="center" wrapText="1"/>
    </xf>
    <xf numFmtId="0" fontId="119" fillId="0" borderId="8" xfId="57" applyFont="1" applyBorder="1" applyAlignment="1">
      <alignment horizontal="left" vertical="center" wrapText="1"/>
    </xf>
    <xf numFmtId="0" fontId="119" fillId="0" borderId="48" xfId="57" applyFont="1" applyBorder="1" applyAlignment="1">
      <alignment horizontal="left" vertical="center" wrapText="1"/>
    </xf>
    <xf numFmtId="0" fontId="119" fillId="0" borderId="47" xfId="57" applyFont="1" applyBorder="1" applyAlignment="1">
      <alignment horizontal="left" vertical="center" wrapText="1"/>
    </xf>
    <xf numFmtId="0" fontId="119" fillId="0" borderId="35" xfId="57" applyFont="1" applyBorder="1" applyAlignment="1">
      <alignment horizontal="left" vertical="center" wrapText="1"/>
    </xf>
    <xf numFmtId="0" fontId="119" fillId="0" borderId="174" xfId="57" applyFont="1" applyBorder="1" applyAlignment="1">
      <alignment horizontal="left" vertical="center" wrapText="1"/>
    </xf>
    <xf numFmtId="0" fontId="119" fillId="0" borderId="175" xfId="57" applyFont="1" applyBorder="1" applyAlignment="1">
      <alignment horizontal="left" vertical="center" wrapText="1"/>
    </xf>
    <xf numFmtId="0" fontId="119" fillId="0" borderId="0" xfId="57" applyFont="1" applyBorder="1" applyAlignment="1">
      <alignment horizontal="center" vertical="center"/>
    </xf>
    <xf numFmtId="0" fontId="119" fillId="0" borderId="0" xfId="57" applyFont="1" applyBorder="1" applyAlignment="1">
      <alignment horizontal="left" vertical="center" wrapText="1"/>
    </xf>
    <xf numFmtId="0" fontId="120" fillId="0" borderId="0" xfId="57" applyFont="1" applyBorder="1" applyAlignment="1">
      <alignment horizontal="left" vertical="center" wrapText="1"/>
    </xf>
    <xf numFmtId="0" fontId="113" fillId="0" borderId="0" xfId="57" applyFont="1" applyAlignment="1">
      <alignment wrapText="1"/>
    </xf>
    <xf numFmtId="0" fontId="86" fillId="0" borderId="0" xfId="3" applyFont="1" applyBorder="1">
      <alignment vertical="center"/>
    </xf>
    <xf numFmtId="0" fontId="86" fillId="0" borderId="0" xfId="3" applyFont="1">
      <alignment vertical="center"/>
    </xf>
    <xf numFmtId="0" fontId="124" fillId="0" borderId="0" xfId="3" applyFont="1" applyBorder="1" applyAlignment="1">
      <alignment vertical="center" wrapText="1"/>
    </xf>
    <xf numFmtId="0" fontId="86" fillId="0" borderId="0" xfId="3" applyFont="1" applyBorder="1" applyAlignment="1">
      <alignment vertical="center" wrapText="1"/>
    </xf>
    <xf numFmtId="0" fontId="86" fillId="0" borderId="0" xfId="3" applyFont="1" applyAlignment="1">
      <alignment vertical="center" wrapText="1"/>
    </xf>
    <xf numFmtId="0" fontId="86" fillId="0" borderId="0" xfId="3" applyFont="1" applyBorder="1" applyAlignment="1">
      <alignment horizontal="left" vertical="center"/>
    </xf>
    <xf numFmtId="0" fontId="123" fillId="0" borderId="0" xfId="3" applyFont="1">
      <alignment vertical="center"/>
    </xf>
    <xf numFmtId="0" fontId="125" fillId="0" borderId="0" xfId="3" applyFont="1">
      <alignment vertical="center"/>
    </xf>
    <xf numFmtId="0" fontId="126" fillId="0" borderId="0" xfId="58" applyFont="1">
      <alignment vertical="center"/>
    </xf>
    <xf numFmtId="0" fontId="129" fillId="0" borderId="0" xfId="3" applyFont="1">
      <alignment vertical="center"/>
    </xf>
    <xf numFmtId="0" fontId="128" fillId="0" borderId="0" xfId="55" applyFont="1" applyBorder="1" applyAlignment="1">
      <alignment vertical="center" shrinkToFit="1"/>
    </xf>
    <xf numFmtId="0" fontId="0" fillId="0" borderId="0" xfId="11" applyFont="1" applyFill="1" applyBorder="1" applyAlignment="1"/>
    <xf numFmtId="0" fontId="0" fillId="0" borderId="0" xfId="11" applyFont="1" applyFill="1" applyAlignment="1">
      <alignment horizontal="left" vertical="center"/>
    </xf>
    <xf numFmtId="0" fontId="0" fillId="0" borderId="0" xfId="11" applyFont="1" applyAlignment="1"/>
    <xf numFmtId="0" fontId="16" fillId="0" borderId="0" xfId="51" applyFill="1" applyBorder="1" applyAlignment="1">
      <alignment horizontal="center" vertical="center"/>
    </xf>
    <xf numFmtId="0" fontId="27" fillId="0" borderId="0" xfId="51" applyFont="1" applyFill="1" applyBorder="1" applyAlignment="1">
      <alignment horizontal="left" vertical="center" shrinkToFit="1"/>
    </xf>
    <xf numFmtId="0" fontId="27" fillId="0" borderId="4" xfId="11" applyFont="1" applyFill="1" applyBorder="1" applyAlignment="1">
      <alignment horizontal="center" vertical="center"/>
    </xf>
    <xf numFmtId="0" fontId="130" fillId="0" borderId="0" xfId="58" applyFont="1">
      <alignment vertical="center"/>
    </xf>
    <xf numFmtId="0" fontId="78" fillId="0" borderId="2" xfId="45" applyNumberFormat="1" applyFont="1" applyBorder="1" applyAlignment="1" applyProtection="1">
      <alignment horizontal="center" vertical="center"/>
      <protection locked="0"/>
    </xf>
    <xf numFmtId="58" fontId="36" fillId="0" borderId="54" xfId="45" applyNumberFormat="1" applyFont="1" applyFill="1" applyBorder="1" applyAlignment="1">
      <alignment horizontal="center" vertical="center" shrinkToFit="1"/>
    </xf>
    <xf numFmtId="0" fontId="96" fillId="0" borderId="5" xfId="0" applyFont="1" applyFill="1" applyBorder="1" applyAlignment="1" applyProtection="1">
      <alignment horizontal="center" vertical="center" shrinkToFit="1"/>
      <protection locked="0"/>
    </xf>
    <xf numFmtId="0" fontId="96" fillId="0" borderId="0" xfId="0" applyFont="1" applyFill="1" applyBorder="1" applyAlignment="1" applyProtection="1">
      <alignment horizontal="center" vertical="center" shrinkToFit="1"/>
      <protection locked="0"/>
    </xf>
    <xf numFmtId="0" fontId="96" fillId="0" borderId="1" xfId="0" applyFont="1" applyFill="1" applyBorder="1" applyAlignment="1" applyProtection="1">
      <alignment horizontal="center" vertical="center" shrinkToFit="1"/>
      <protection locked="0"/>
    </xf>
    <xf numFmtId="0" fontId="97" fillId="0" borderId="2" xfId="0" applyFont="1" applyFill="1" applyBorder="1" applyAlignment="1" applyProtection="1">
      <alignment horizontal="center" vertical="center" shrinkToFit="1"/>
      <protection locked="0"/>
    </xf>
    <xf numFmtId="0" fontId="15" fillId="0" borderId="0" xfId="10" applyFont="1" applyAlignment="1">
      <alignment vertical="center"/>
    </xf>
    <xf numFmtId="0" fontId="15" fillId="0" borderId="6" xfId="10" applyFont="1" applyBorder="1" applyAlignment="1">
      <alignment vertical="center"/>
    </xf>
    <xf numFmtId="179" fontId="99" fillId="0" borderId="0" xfId="11" applyNumberFormat="1" applyFont="1" applyFill="1" applyBorder="1" applyAlignment="1">
      <alignment horizontal="center" vertical="center"/>
    </xf>
    <xf numFmtId="0" fontId="131" fillId="0" borderId="0" xfId="0" applyFont="1" applyFill="1" applyAlignment="1">
      <alignment vertical="center"/>
    </xf>
    <xf numFmtId="0" fontId="131" fillId="0" borderId="0" xfId="0" applyFont="1" applyFill="1" applyAlignment="1">
      <alignment horizontal="left" vertical="center"/>
    </xf>
    <xf numFmtId="0" fontId="133" fillId="0" borderId="0" xfId="0" applyFont="1" applyFill="1" applyAlignment="1">
      <alignment vertical="center"/>
    </xf>
    <xf numFmtId="0" fontId="134" fillId="0" borderId="0" xfId="0" applyFont="1" applyFill="1" applyBorder="1" applyAlignment="1">
      <alignment vertical="center"/>
    </xf>
    <xf numFmtId="0" fontId="135" fillId="0" borderId="0" xfId="0" applyFont="1" applyFill="1" applyAlignment="1">
      <alignment vertical="center"/>
    </xf>
    <xf numFmtId="0" fontId="133" fillId="0" borderId="0" xfId="0" applyFont="1" applyFill="1" applyAlignment="1">
      <alignment horizontal="left" vertical="top" wrapText="1"/>
    </xf>
    <xf numFmtId="0" fontId="131" fillId="0" borderId="5" xfId="0" applyFont="1" applyFill="1" applyBorder="1" applyAlignment="1">
      <alignment vertical="center"/>
    </xf>
    <xf numFmtId="0" fontId="131" fillId="0" borderId="0" xfId="0" applyFont="1" applyFill="1" applyBorder="1" applyAlignment="1">
      <alignment vertical="center"/>
    </xf>
    <xf numFmtId="0" fontId="54" fillId="0" borderId="0" xfId="0" applyFont="1" applyFill="1" applyAlignment="1">
      <alignment vertical="center"/>
    </xf>
    <xf numFmtId="177" fontId="78" fillId="0" borderId="7" xfId="45" applyNumberFormat="1" applyFont="1" applyFill="1" applyBorder="1" applyAlignment="1">
      <alignment horizontal="center" vertical="center" shrinkToFit="1"/>
    </xf>
    <xf numFmtId="0" fontId="99" fillId="0" borderId="0" xfId="11" applyFont="1" applyFill="1" applyAlignment="1">
      <alignment horizontal="left" vertical="center"/>
    </xf>
    <xf numFmtId="0" fontId="99" fillId="0" borderId="0" xfId="11" applyFont="1" applyAlignment="1"/>
    <xf numFmtId="0" fontId="78" fillId="0" borderId="0" xfId="11" applyFont="1" applyFill="1" applyBorder="1" applyAlignment="1">
      <alignment vertical="center" wrapText="1"/>
    </xf>
    <xf numFmtId="179" fontId="99" fillId="0" borderId="0" xfId="11" applyNumberFormat="1" applyFont="1" applyFill="1" applyBorder="1" applyAlignment="1">
      <alignment vertical="center"/>
    </xf>
    <xf numFmtId="0" fontId="99" fillId="0" borderId="0" xfId="11" applyFont="1" applyFill="1" applyAlignment="1"/>
    <xf numFmtId="0" fontId="99" fillId="0" borderId="0" xfId="11" applyFont="1" applyFill="1" applyAlignment="1">
      <alignment horizontal="center"/>
    </xf>
    <xf numFmtId="0" fontId="78" fillId="0" borderId="0" xfId="11" applyFont="1" applyFill="1" applyBorder="1" applyAlignment="1">
      <alignment horizontal="center" vertical="center" wrapText="1"/>
    </xf>
    <xf numFmtId="0" fontId="78" fillId="0" borderId="0" xfId="11" applyFont="1" applyFill="1" applyBorder="1" applyAlignment="1">
      <alignment horizontal="center" vertical="center"/>
    </xf>
    <xf numFmtId="0" fontId="99" fillId="0" borderId="0" xfId="11" applyFont="1" applyFill="1" applyBorder="1" applyAlignment="1"/>
    <xf numFmtId="0" fontId="99" fillId="0" borderId="4" xfId="0" applyFont="1" applyFill="1" applyBorder="1" applyAlignment="1">
      <alignment horizontal="center" vertical="center"/>
    </xf>
    <xf numFmtId="0" fontId="99" fillId="0" borderId="0" xfId="11" applyFont="1" applyFill="1" applyBorder="1" applyAlignment="1">
      <alignment vertical="top"/>
    </xf>
    <xf numFmtId="179" fontId="99" fillId="0" borderId="0" xfId="11" applyNumberFormat="1" applyFont="1" applyFill="1" applyBorder="1" applyAlignment="1">
      <alignment vertical="top"/>
    </xf>
    <xf numFmtId="0" fontId="99" fillId="0" borderId="0" xfId="11" applyFont="1" applyFill="1" applyAlignment="1">
      <alignment horizontal="left"/>
    </xf>
    <xf numFmtId="0" fontId="99" fillId="0" borderId="0" xfId="11" applyFont="1" applyFill="1" applyBorder="1" applyAlignment="1">
      <alignment vertical="center"/>
    </xf>
    <xf numFmtId="0" fontId="99" fillId="0" borderId="0" xfId="11" applyFont="1" applyFill="1" applyBorder="1" applyAlignment="1">
      <alignment vertical="center" shrinkToFit="1"/>
    </xf>
    <xf numFmtId="0" fontId="105" fillId="0" borderId="0" xfId="0" applyFont="1" applyFill="1" applyBorder="1" applyAlignment="1">
      <alignment vertical="center" wrapText="1"/>
    </xf>
    <xf numFmtId="0" fontId="105" fillId="0" borderId="0" xfId="0" applyFont="1" applyFill="1" applyBorder="1" applyAlignment="1">
      <alignment vertical="center"/>
    </xf>
    <xf numFmtId="0" fontId="99" fillId="0" borderId="0" xfId="11" applyFont="1" applyFill="1" applyAlignment="1">
      <alignment vertical="center" shrinkToFit="1"/>
    </xf>
    <xf numFmtId="0" fontId="99" fillId="0" borderId="0" xfId="11" applyFont="1" applyFill="1" applyAlignment="1">
      <alignment vertical="center"/>
    </xf>
    <xf numFmtId="0" fontId="96" fillId="0" borderId="4" xfId="11" applyFont="1" applyFill="1" applyBorder="1" applyAlignment="1">
      <alignment horizontal="center" vertical="center"/>
    </xf>
    <xf numFmtId="0" fontId="99" fillId="0" borderId="0" xfId="51" applyFont="1" applyFill="1" applyAlignment="1">
      <alignment horizontal="center" vertical="center"/>
    </xf>
    <xf numFmtId="0" fontId="99" fillId="0" borderId="0" xfId="51" applyFont="1" applyFill="1">
      <alignment vertical="center"/>
    </xf>
    <xf numFmtId="0" fontId="55" fillId="0" borderId="28" xfId="10" applyFont="1" applyBorder="1">
      <alignment vertical="center"/>
    </xf>
    <xf numFmtId="0" fontId="55" fillId="0" borderId="28" xfId="10" applyFont="1" applyBorder="1" applyAlignment="1" applyProtection="1">
      <alignment horizontal="center" vertical="center"/>
      <protection locked="0"/>
    </xf>
    <xf numFmtId="0" fontId="11" fillId="0" borderId="0" xfId="3" applyFont="1">
      <alignment vertical="center"/>
    </xf>
    <xf numFmtId="0" fontId="140" fillId="0" borderId="0" xfId="3" applyFont="1">
      <alignment vertical="center"/>
    </xf>
    <xf numFmtId="0" fontId="141" fillId="0" borderId="0" xfId="3" applyFont="1" applyAlignment="1">
      <alignment horizontal="left" vertical="center" wrapText="1"/>
    </xf>
    <xf numFmtId="0" fontId="11" fillId="0" borderId="0" xfId="3" applyFont="1" applyAlignment="1">
      <alignment horizontal="left" vertical="center" wrapText="1"/>
    </xf>
    <xf numFmtId="0" fontId="99" fillId="0" borderId="0" xfId="0" applyFont="1" applyFill="1" applyBorder="1" applyAlignment="1">
      <alignment horizontal="left" vertical="center"/>
    </xf>
    <xf numFmtId="0" fontId="55" fillId="0" borderId="36" xfId="0" applyFont="1" applyFill="1" applyBorder="1" applyAlignment="1">
      <alignment horizontal="left" vertical="center"/>
    </xf>
    <xf numFmtId="0" fontId="55" fillId="0" borderId="0" xfId="0" applyFont="1" applyFill="1" applyBorder="1" applyAlignment="1">
      <alignment horizontal="left" vertical="center"/>
    </xf>
    <xf numFmtId="0" fontId="121" fillId="3" borderId="0" xfId="3" applyFont="1" applyFill="1" applyBorder="1">
      <alignment vertical="center"/>
    </xf>
    <xf numFmtId="0" fontId="86" fillId="3" borderId="0" xfId="3" applyFont="1" applyFill="1" applyBorder="1">
      <alignment vertical="center"/>
    </xf>
    <xf numFmtId="0" fontId="86" fillId="3" borderId="0" xfId="3" applyFont="1" applyFill="1">
      <alignment vertical="center"/>
    </xf>
    <xf numFmtId="0" fontId="11" fillId="3" borderId="0" xfId="3" applyFont="1" applyFill="1">
      <alignment vertical="center"/>
    </xf>
    <xf numFmtId="0" fontId="11" fillId="3" borderId="0" xfId="3" applyFont="1" applyFill="1" applyAlignment="1">
      <alignment horizontal="center" vertical="center" wrapText="1"/>
    </xf>
    <xf numFmtId="0" fontId="11" fillId="3" borderId="0" xfId="3" applyFont="1" applyFill="1" applyAlignment="1">
      <alignment horizontal="left" vertical="center" wrapText="1"/>
    </xf>
    <xf numFmtId="0" fontId="11" fillId="3" borderId="0" xfId="3" applyFont="1" applyFill="1" applyAlignment="1">
      <alignment vertical="center" wrapText="1"/>
    </xf>
    <xf numFmtId="0" fontId="11" fillId="3" borderId="0" xfId="3" applyFont="1" applyFill="1" applyBorder="1">
      <alignment vertical="center"/>
    </xf>
    <xf numFmtId="0" fontId="141" fillId="3" borderId="0" xfId="3" applyFont="1" applyFill="1" applyBorder="1" applyAlignment="1">
      <alignment vertical="center" wrapText="1"/>
    </xf>
    <xf numFmtId="0" fontId="11" fillId="3" borderId="0" xfId="3" applyFont="1" applyFill="1" applyBorder="1" applyAlignment="1">
      <alignment vertical="center" wrapText="1"/>
    </xf>
    <xf numFmtId="0" fontId="11" fillId="3" borderId="2" xfId="3" applyFont="1" applyFill="1" applyBorder="1" applyAlignment="1">
      <alignment horizontal="center" vertical="center" wrapText="1"/>
    </xf>
    <xf numFmtId="0" fontId="99" fillId="0" borderId="36" xfId="0" applyFont="1" applyFill="1" applyBorder="1" applyAlignment="1">
      <alignment horizontal="left" vertical="center"/>
    </xf>
    <xf numFmtId="0" fontId="141" fillId="3" borderId="0" xfId="3" applyFont="1" applyFill="1" applyAlignment="1">
      <alignment vertical="center" wrapText="1"/>
    </xf>
    <xf numFmtId="179" fontId="99" fillId="0" borderId="0" xfId="11" applyNumberFormat="1" applyFont="1" applyFill="1" applyBorder="1" applyAlignment="1">
      <alignment horizontal="center" vertical="center"/>
    </xf>
    <xf numFmtId="0" fontId="96" fillId="0" borderId="4" xfId="11" applyFont="1" applyFill="1" applyBorder="1" applyAlignment="1">
      <alignment horizontal="center" vertical="center"/>
    </xf>
    <xf numFmtId="0" fontId="131" fillId="0" borderId="0" xfId="0" applyFont="1" applyFill="1" applyAlignment="1">
      <alignment horizontal="left" vertical="center" shrinkToFit="1"/>
    </xf>
    <xf numFmtId="0" fontId="133" fillId="0" borderId="0" xfId="0" applyFont="1" applyAlignment="1">
      <alignment vertical="center"/>
    </xf>
    <xf numFmtId="0" fontId="136" fillId="0" borderId="0" xfId="0" applyFont="1" applyFill="1" applyAlignment="1">
      <alignment horizontal="left" vertical="center"/>
    </xf>
    <xf numFmtId="0" fontId="65" fillId="0" borderId="0" xfId="3" applyFont="1" applyFill="1" applyAlignment="1">
      <alignment horizontal="center" vertical="center"/>
    </xf>
    <xf numFmtId="0" fontId="65" fillId="0" borderId="0" xfId="3" applyFont="1" applyFill="1" applyAlignment="1">
      <alignment vertical="center"/>
    </xf>
    <xf numFmtId="0" fontId="55" fillId="0" borderId="0" xfId="3" applyFont="1" applyFill="1">
      <alignment vertical="center"/>
    </xf>
    <xf numFmtId="0" fontId="131" fillId="0" borderId="0" xfId="0" applyFont="1" applyAlignment="1">
      <alignment horizontal="left" vertical="center"/>
    </xf>
    <xf numFmtId="0" fontId="131" fillId="0" borderId="0" xfId="0" applyFont="1" applyFill="1" applyAlignment="1">
      <alignment horizontal="right" vertical="center"/>
    </xf>
    <xf numFmtId="0" fontId="65" fillId="0" borderId="0" xfId="0" applyFont="1" applyFill="1" applyAlignment="1">
      <alignment horizontal="right" vertical="center"/>
    </xf>
    <xf numFmtId="0" fontId="137" fillId="0" borderId="0" xfId="0" applyFont="1" applyFill="1" applyAlignment="1">
      <alignment horizontal="right" vertical="center"/>
    </xf>
    <xf numFmtId="0" fontId="148" fillId="0" borderId="0" xfId="0" applyFont="1" applyFill="1" applyAlignment="1">
      <alignment vertical="center"/>
    </xf>
    <xf numFmtId="0" fontId="148" fillId="0" borderId="0" xfId="0" applyFont="1" applyAlignment="1">
      <alignment vertical="center"/>
    </xf>
    <xf numFmtId="49" fontId="99" fillId="0" borderId="0" xfId="5" applyNumberFormat="1" applyFont="1" applyFill="1" applyBorder="1"/>
    <xf numFmtId="0" fontId="135" fillId="0" borderId="0" xfId="0" applyFont="1" applyFill="1" applyBorder="1" applyAlignment="1">
      <alignment vertical="center"/>
    </xf>
    <xf numFmtId="0" fontId="149" fillId="0" borderId="0" xfId="0" applyFont="1" applyFill="1" applyAlignment="1">
      <alignment vertical="center" shrinkToFit="1"/>
    </xf>
    <xf numFmtId="0" fontId="135" fillId="0" borderId="0" xfId="0" applyFont="1" applyFill="1" applyAlignment="1">
      <alignment horizontal="center" vertical="center"/>
    </xf>
    <xf numFmtId="0" fontId="135" fillId="0" borderId="0" xfId="0" applyFont="1" applyFill="1" applyAlignment="1">
      <alignment vertical="center" shrinkToFit="1"/>
    </xf>
    <xf numFmtId="0" fontId="131" fillId="0" borderId="0" xfId="0" applyFont="1" applyFill="1" applyAlignment="1">
      <alignment vertical="center" shrinkToFit="1"/>
    </xf>
    <xf numFmtId="46" fontId="135" fillId="0" borderId="0" xfId="0" applyNumberFormat="1" applyFont="1" applyFill="1" applyAlignment="1">
      <alignment horizontal="right" vertical="center"/>
    </xf>
    <xf numFmtId="0" fontId="135" fillId="0" borderId="0" xfId="0" applyFont="1" applyFill="1" applyAlignment="1">
      <alignment horizontal="right" vertical="center"/>
    </xf>
    <xf numFmtId="0" fontId="135" fillId="0" borderId="0" xfId="0" applyFont="1" applyFill="1" applyAlignment="1">
      <alignment horizontal="left" vertical="center"/>
    </xf>
    <xf numFmtId="0" fontId="150" fillId="0" borderId="0" xfId="0" applyFont="1" applyFill="1" applyAlignment="1">
      <alignment horizontal="center" vertical="center"/>
    </xf>
    <xf numFmtId="0" fontId="131" fillId="0" borderId="0" xfId="0" applyFont="1" applyFill="1" applyAlignment="1" applyProtection="1">
      <alignment vertical="center"/>
    </xf>
    <xf numFmtId="0" fontId="131" fillId="0" borderId="0" xfId="0" applyFont="1" applyFill="1" applyAlignment="1">
      <alignment horizontal="center" vertical="center" shrinkToFit="1"/>
    </xf>
    <xf numFmtId="0" fontId="133" fillId="0" borderId="0" xfId="0" applyFont="1" applyFill="1" applyAlignment="1">
      <alignment horizontal="center" vertical="center"/>
    </xf>
    <xf numFmtId="0" fontId="135" fillId="0" borderId="0" xfId="0" applyFont="1" applyFill="1" applyAlignment="1">
      <alignment horizontal="center" vertical="center" shrinkToFit="1"/>
    </xf>
    <xf numFmtId="0" fontId="131" fillId="0" borderId="0" xfId="0" applyFont="1" applyFill="1" applyAlignment="1">
      <alignment horizontal="left" vertical="center" wrapText="1"/>
    </xf>
    <xf numFmtId="0" fontId="133" fillId="0" borderId="0" xfId="0" applyFont="1" applyFill="1" applyAlignment="1">
      <alignment horizontal="left" vertical="center" wrapText="1"/>
    </xf>
    <xf numFmtId="0" fontId="131" fillId="0" borderId="0" xfId="0" applyFont="1" applyFill="1" applyAlignment="1">
      <alignment horizontal="right" vertical="center" wrapText="1"/>
    </xf>
    <xf numFmtId="0" fontId="131" fillId="0" borderId="0" xfId="0" applyFont="1" applyFill="1" applyAlignment="1">
      <alignment vertical="center" wrapText="1"/>
    </xf>
    <xf numFmtId="0" fontId="131" fillId="0" borderId="0" xfId="0" applyFont="1" applyFill="1" applyAlignment="1">
      <alignment horizontal="center" vertical="center"/>
    </xf>
    <xf numFmtId="0" fontId="131" fillId="0" borderId="0" xfId="0" applyFont="1" applyFill="1" applyBorder="1" applyAlignment="1">
      <alignment horizontal="center" vertical="center"/>
    </xf>
    <xf numFmtId="0" fontId="133" fillId="0" borderId="0" xfId="0" applyFont="1" applyFill="1" applyAlignment="1">
      <alignment horizontal="left" vertical="center"/>
    </xf>
    <xf numFmtId="0" fontId="149" fillId="0" borderId="5" xfId="0" applyFont="1" applyFill="1" applyBorder="1" applyAlignment="1">
      <alignment horizontal="right" vertical="center" wrapText="1"/>
    </xf>
    <xf numFmtId="0" fontId="149" fillId="0" borderId="0" xfId="0" applyFont="1" applyFill="1" applyAlignment="1">
      <alignment vertical="center"/>
    </xf>
    <xf numFmtId="0" fontId="131" fillId="0" borderId="4" xfId="0" applyFont="1" applyFill="1" applyBorder="1" applyAlignment="1">
      <alignment vertical="center" wrapText="1"/>
    </xf>
    <xf numFmtId="0" fontId="131" fillId="0" borderId="0" xfId="0" applyFont="1" applyFill="1" applyAlignment="1">
      <alignment vertical="top" wrapText="1"/>
    </xf>
    <xf numFmtId="0" fontId="131" fillId="0" borderId="1" xfId="0" applyFont="1" applyFill="1" applyBorder="1" applyAlignment="1">
      <alignment vertical="center"/>
    </xf>
    <xf numFmtId="0" fontId="131" fillId="0" borderId="1" xfId="0" applyFont="1" applyFill="1" applyBorder="1" applyAlignment="1">
      <alignment horizontal="center" vertical="center"/>
    </xf>
    <xf numFmtId="0" fontId="131" fillId="0" borderId="1" xfId="0" applyFont="1" applyFill="1" applyBorder="1" applyAlignment="1">
      <alignment horizontal="right" vertical="center"/>
    </xf>
    <xf numFmtId="0" fontId="131" fillId="0" borderId="0" xfId="0" applyFont="1" applyFill="1" applyBorder="1" applyAlignment="1">
      <alignment horizontal="left" vertical="center"/>
    </xf>
    <xf numFmtId="0" fontId="131" fillId="0" borderId="0" xfId="0" applyFont="1" applyFill="1" applyAlignment="1">
      <alignment horizontal="right" vertical="top"/>
    </xf>
    <xf numFmtId="0" fontId="135" fillId="0" borderId="0" xfId="0" applyFont="1" applyFill="1" applyBorder="1" applyAlignment="1">
      <alignment horizontal="center" vertical="center" shrinkToFit="1"/>
    </xf>
    <xf numFmtId="0" fontId="136" fillId="0" borderId="0" xfId="0" applyFont="1" applyFill="1" applyBorder="1" applyAlignment="1"/>
    <xf numFmtId="0" fontId="131" fillId="0" borderId="8" xfId="0" applyFont="1" applyFill="1" applyBorder="1" applyAlignment="1">
      <alignment vertical="center"/>
    </xf>
    <xf numFmtId="0" fontId="131" fillId="0" borderId="9" xfId="0" applyFont="1" applyFill="1" applyBorder="1" applyAlignment="1">
      <alignment vertical="center"/>
    </xf>
    <xf numFmtId="0" fontId="131" fillId="0" borderId="6" xfId="0" applyFont="1" applyFill="1" applyBorder="1" applyAlignment="1">
      <alignment vertical="center"/>
    </xf>
    <xf numFmtId="0" fontId="131" fillId="0" borderId="7" xfId="0" applyFont="1" applyFill="1" applyBorder="1" applyAlignment="1">
      <alignment vertical="center"/>
    </xf>
    <xf numFmtId="0" fontId="131" fillId="0" borderId="11" xfId="0" applyFont="1" applyFill="1" applyBorder="1" applyAlignment="1">
      <alignment vertical="center"/>
    </xf>
    <xf numFmtId="0" fontId="131" fillId="0" borderId="12" xfId="0" applyFont="1" applyFill="1" applyBorder="1" applyAlignment="1">
      <alignment vertical="center"/>
    </xf>
    <xf numFmtId="0" fontId="11" fillId="0" borderId="0" xfId="58" applyFont="1">
      <alignment vertical="center"/>
    </xf>
    <xf numFmtId="0" fontId="11" fillId="0" borderId="2" xfId="58" applyFont="1" applyBorder="1">
      <alignment vertical="center"/>
    </xf>
    <xf numFmtId="0" fontId="11" fillId="0" borderId="2" xfId="58" applyFont="1" applyFill="1" applyBorder="1" applyAlignment="1">
      <alignment vertical="center" wrapText="1"/>
    </xf>
    <xf numFmtId="0" fontId="105" fillId="0" borderId="144" xfId="0" applyFont="1" applyFill="1" applyBorder="1" applyAlignment="1" applyProtection="1">
      <alignment horizontal="center" vertical="center" shrinkToFit="1"/>
      <protection locked="0"/>
    </xf>
    <xf numFmtId="0" fontId="11" fillId="0" borderId="0" xfId="58" applyFont="1" applyFill="1">
      <alignment vertical="center"/>
    </xf>
    <xf numFmtId="0" fontId="11" fillId="0" borderId="2" xfId="58" applyFont="1" applyBorder="1" applyAlignment="1">
      <alignment vertical="center" wrapText="1"/>
    </xf>
    <xf numFmtId="0" fontId="152" fillId="6" borderId="2" xfId="58" applyFont="1" applyFill="1" applyBorder="1" applyAlignment="1">
      <alignment vertical="center" wrapText="1"/>
    </xf>
    <xf numFmtId="0" fontId="99" fillId="6" borderId="2" xfId="55" applyFont="1" applyFill="1" applyBorder="1" applyAlignment="1">
      <alignment vertical="center"/>
    </xf>
    <xf numFmtId="0" fontId="11" fillId="6" borderId="26" xfId="58" applyFont="1" applyFill="1" applyBorder="1" applyAlignment="1">
      <alignment vertical="center" wrapText="1"/>
    </xf>
    <xf numFmtId="0" fontId="11" fillId="6" borderId="26" xfId="58" applyFont="1" applyFill="1" applyBorder="1">
      <alignment vertical="center"/>
    </xf>
    <xf numFmtId="0" fontId="11" fillId="0" borderId="87" xfId="58" applyFont="1" applyBorder="1">
      <alignment vertical="center"/>
    </xf>
    <xf numFmtId="0" fontId="105" fillId="0" borderId="163" xfId="51" applyFont="1" applyFill="1" applyBorder="1" applyAlignment="1">
      <alignment vertical="center" textRotation="255"/>
    </xf>
    <xf numFmtId="0" fontId="105" fillId="12" borderId="152" xfId="51" applyFont="1" applyFill="1" applyBorder="1" applyAlignment="1">
      <alignment vertical="center" textRotation="255"/>
    </xf>
    <xf numFmtId="0" fontId="105" fillId="11" borderId="152" xfId="51" applyFont="1" applyFill="1" applyBorder="1" applyAlignment="1">
      <alignment vertical="center" textRotation="255"/>
    </xf>
    <xf numFmtId="0" fontId="105" fillId="12" borderId="157" xfId="51" applyFont="1" applyFill="1" applyBorder="1" applyAlignment="1">
      <alignment vertical="center" textRotation="255"/>
    </xf>
    <xf numFmtId="0" fontId="105" fillId="11" borderId="152" xfId="51" applyFont="1" applyFill="1" applyBorder="1" applyAlignment="1">
      <alignment horizontal="center" vertical="center" textRotation="255" wrapText="1"/>
    </xf>
    <xf numFmtId="0" fontId="105" fillId="11" borderId="63" xfId="51" applyFont="1" applyFill="1" applyBorder="1" applyAlignment="1">
      <alignment vertical="center" textRotation="255"/>
    </xf>
    <xf numFmtId="0" fontId="105" fillId="12" borderId="151" xfId="51" applyFont="1" applyFill="1" applyBorder="1" applyAlignment="1">
      <alignment horizontal="center" vertical="center" textRotation="255" wrapText="1"/>
    </xf>
    <xf numFmtId="0" fontId="105" fillId="11" borderId="161" xfId="51" applyFont="1" applyFill="1" applyBorder="1" applyAlignment="1">
      <alignment vertical="center" textRotation="255"/>
    </xf>
    <xf numFmtId="0" fontId="78" fillId="12" borderId="152" xfId="51" applyFont="1" applyFill="1" applyBorder="1" applyAlignment="1">
      <alignment vertical="center" textRotation="255" wrapText="1"/>
    </xf>
    <xf numFmtId="0" fontId="105" fillId="12" borderId="152" xfId="51" applyFont="1" applyFill="1" applyBorder="1" applyAlignment="1">
      <alignment horizontal="center" vertical="center" textRotation="255" wrapText="1"/>
    </xf>
    <xf numFmtId="0" fontId="105" fillId="11" borderId="151" xfId="51" applyFont="1" applyFill="1" applyBorder="1" applyAlignment="1">
      <alignment vertical="center" textRotation="255"/>
    </xf>
    <xf numFmtId="0" fontId="105" fillId="0" borderId="152" xfId="51" applyFont="1" applyFill="1" applyBorder="1" applyAlignment="1">
      <alignment vertical="center" textRotation="255"/>
    </xf>
    <xf numFmtId="0" fontId="101" fillId="0" borderId="0" xfId="45" applyNumberFormat="1" applyFont="1" applyFill="1" applyBorder="1" applyAlignment="1">
      <alignment vertical="center"/>
    </xf>
    <xf numFmtId="0" fontId="23" fillId="0" borderId="0" xfId="0" applyFont="1" applyFill="1" applyAlignment="1">
      <alignment horizontal="center" vertical="center"/>
    </xf>
    <xf numFmtId="0" fontId="27" fillId="0" borderId="4" xfId="0" applyFont="1" applyFill="1" applyBorder="1" applyAlignment="1">
      <alignment horizontal="center" vertical="center" wrapText="1"/>
    </xf>
    <xf numFmtId="0" fontId="27" fillId="7" borderId="84" xfId="0" applyFont="1" applyFill="1" applyBorder="1" applyAlignment="1">
      <alignment horizontal="center" vertical="center" wrapText="1"/>
    </xf>
    <xf numFmtId="0" fontId="99" fillId="0" borderId="0" xfId="55" applyFont="1"/>
    <xf numFmtId="0" fontId="55" fillId="0" borderId="0" xfId="55" applyFont="1" applyAlignment="1">
      <alignment horizontal="justify" vertical="center"/>
    </xf>
    <xf numFmtId="0" fontId="105" fillId="0" borderId="0" xfId="55" applyFont="1" applyAlignment="1">
      <alignment horizontal="right"/>
    </xf>
    <xf numFmtId="0" fontId="65" fillId="0" borderId="101" xfId="55" applyFont="1" applyBorder="1" applyAlignment="1">
      <alignment horizontal="center" vertical="center" wrapText="1"/>
    </xf>
    <xf numFmtId="0" fontId="55" fillId="0" borderId="100" xfId="55" applyFont="1" applyBorder="1" applyAlignment="1">
      <alignment horizontal="center" vertical="center" wrapText="1"/>
    </xf>
    <xf numFmtId="0" fontId="55" fillId="0" borderId="39" xfId="55" applyFont="1" applyBorder="1" applyAlignment="1">
      <alignment horizontal="center" vertical="center" wrapText="1"/>
    </xf>
    <xf numFmtId="0" fontId="55" fillId="0" borderId="100" xfId="55" applyFont="1" applyBorder="1" applyAlignment="1">
      <alignment horizontal="left" vertical="top" wrapText="1"/>
    </xf>
    <xf numFmtId="0" fontId="55" fillId="0" borderId="103" xfId="55" applyFont="1" applyBorder="1" applyAlignment="1">
      <alignment horizontal="left" vertical="top" wrapText="1" indent="1"/>
    </xf>
    <xf numFmtId="0" fontId="154" fillId="0" borderId="0" xfId="56" applyFont="1" applyFill="1" applyAlignment="1">
      <alignment horizontal="left" vertical="center"/>
    </xf>
    <xf numFmtId="0" fontId="155" fillId="0" borderId="0" xfId="57" applyFont="1" applyAlignment="1">
      <alignment horizontal="center" vertical="center"/>
    </xf>
    <xf numFmtId="0" fontId="156" fillId="0" borderId="101" xfId="57" applyFont="1" applyBorder="1" applyAlignment="1">
      <alignment horizontal="center" vertical="center" wrapText="1"/>
    </xf>
    <xf numFmtId="0" fontId="156" fillId="0" borderId="0" xfId="57" applyFont="1" applyAlignment="1">
      <alignment horizontal="center" vertical="center"/>
    </xf>
    <xf numFmtId="0" fontId="113" fillId="0" borderId="0" xfId="57" applyFont="1"/>
    <xf numFmtId="0" fontId="157" fillId="0" borderId="0" xfId="57" applyFont="1"/>
    <xf numFmtId="0" fontId="113" fillId="0" borderId="0" xfId="57" applyBorder="1" applyAlignment="1">
      <alignment wrapText="1"/>
    </xf>
    <xf numFmtId="0" fontId="113" fillId="0" borderId="0" xfId="57" applyAlignment="1">
      <alignment wrapText="1"/>
    </xf>
    <xf numFmtId="0" fontId="23" fillId="0" borderId="114" xfId="0" applyFont="1" applyFill="1" applyBorder="1" applyAlignment="1" applyProtection="1">
      <alignment horizontal="center" vertical="center" shrinkToFit="1"/>
      <protection locked="0"/>
    </xf>
    <xf numFmtId="0" fontId="23" fillId="0" borderId="65" xfId="0" applyFont="1" applyFill="1" applyBorder="1" applyAlignment="1" applyProtection="1">
      <alignment horizontal="center" vertical="center" shrinkToFit="1"/>
      <protection locked="0"/>
    </xf>
    <xf numFmtId="0" fontId="41" fillId="0" borderId="0" xfId="0" applyFont="1" applyFill="1" applyBorder="1" applyAlignment="1" applyProtection="1">
      <alignment horizontal="right" vertical="center"/>
      <protection locked="0"/>
    </xf>
    <xf numFmtId="0" fontId="141" fillId="0" borderId="0" xfId="3" applyFont="1" applyFill="1" applyAlignment="1">
      <alignment vertical="center" wrapText="1"/>
    </xf>
    <xf numFmtId="0" fontId="0" fillId="0" borderId="3" xfId="0" applyFont="1" applyFill="1" applyBorder="1" applyAlignment="1">
      <alignment horizontal="center" vertical="center"/>
    </xf>
    <xf numFmtId="0" fontId="36" fillId="0" borderId="54" xfId="45" applyNumberFormat="1" applyFont="1" applyFill="1" applyBorder="1" applyAlignment="1">
      <alignment horizontal="center" vertical="center"/>
    </xf>
    <xf numFmtId="0" fontId="36" fillId="0" borderId="54" xfId="45" applyNumberFormat="1" applyFont="1" applyFill="1" applyBorder="1" applyAlignment="1">
      <alignment horizontal="center" vertical="center" wrapText="1"/>
    </xf>
    <xf numFmtId="0" fontId="36" fillId="0" borderId="54" xfId="45" applyNumberFormat="1" applyFont="1" applyFill="1" applyBorder="1" applyAlignment="1">
      <alignment vertical="center"/>
    </xf>
    <xf numFmtId="0" fontId="36" fillId="0" borderId="54" xfId="45" applyNumberFormat="1" applyFont="1" applyFill="1" applyBorder="1" applyAlignment="1" applyProtection="1">
      <alignment horizontal="center" vertical="center" wrapText="1"/>
      <protection locked="0"/>
    </xf>
    <xf numFmtId="185" fontId="36" fillId="0" borderId="54" xfId="45" applyNumberFormat="1" applyFont="1" applyFill="1" applyBorder="1" applyAlignment="1" applyProtection="1">
      <alignment horizontal="center" vertical="center" wrapText="1"/>
      <protection locked="0"/>
    </xf>
    <xf numFmtId="0" fontId="36" fillId="0" borderId="55" xfId="45" applyNumberFormat="1" applyFont="1" applyFill="1" applyBorder="1" applyAlignment="1">
      <alignment vertical="center"/>
    </xf>
    <xf numFmtId="0" fontId="99" fillId="0" borderId="0" xfId="4" applyFont="1" applyFill="1">
      <alignment vertical="center"/>
    </xf>
    <xf numFmtId="0" fontId="168" fillId="0" borderId="0" xfId="57" applyFont="1" applyAlignment="1">
      <alignment horizontal="right" vertical="top" wrapText="1"/>
    </xf>
    <xf numFmtId="0" fontId="31" fillId="14" borderId="2" xfId="4" applyFont="1" applyFill="1" applyBorder="1" applyAlignment="1">
      <alignment horizontal="left" vertical="center" wrapText="1"/>
    </xf>
    <xf numFmtId="0" fontId="125" fillId="0" borderId="0" xfId="58" applyFont="1">
      <alignment vertical="center"/>
    </xf>
    <xf numFmtId="0" fontId="86" fillId="0" borderId="2" xfId="58" applyFont="1" applyBorder="1" applyAlignment="1">
      <alignment vertical="center" wrapText="1"/>
    </xf>
    <xf numFmtId="0" fontId="0" fillId="0" borderId="0" xfId="0"/>
    <xf numFmtId="0" fontId="41" fillId="0" borderId="84" xfId="3" applyFont="1" applyFill="1" applyBorder="1" applyAlignment="1" applyProtection="1">
      <alignment horizontal="center" vertical="center" wrapText="1"/>
      <protection locked="0"/>
    </xf>
    <xf numFmtId="0" fontId="41" fillId="0" borderId="4" xfId="3" applyFont="1" applyFill="1" applyBorder="1" applyAlignment="1" applyProtection="1">
      <alignment horizontal="center" vertical="center" shrinkToFit="1"/>
      <protection locked="0"/>
    </xf>
    <xf numFmtId="0" fontId="41" fillId="0" borderId="2" xfId="3" applyFont="1" applyFill="1" applyBorder="1" applyAlignment="1" applyProtection="1">
      <alignment horizontal="left" vertical="center" wrapText="1"/>
      <protection locked="0"/>
    </xf>
    <xf numFmtId="0" fontId="36" fillId="0" borderId="0" xfId="41" applyFont="1" applyAlignment="1">
      <alignment horizontal="left" vertical="center"/>
    </xf>
    <xf numFmtId="0" fontId="36" fillId="0" borderId="0" xfId="41" applyFont="1" applyAlignment="1">
      <alignment horizontal="center" vertical="center"/>
    </xf>
    <xf numFmtId="0" fontId="49" fillId="0" borderId="0" xfId="0" applyFont="1" applyAlignment="1">
      <alignment horizontal="left" vertical="center"/>
    </xf>
    <xf numFmtId="49" fontId="49" fillId="0" borderId="0" xfId="0" applyNumberFormat="1" applyFont="1" applyAlignment="1">
      <alignment horizontal="center" vertical="center"/>
    </xf>
    <xf numFmtId="0" fontId="49" fillId="0" borderId="0" xfId="0" applyFont="1" applyAlignment="1">
      <alignment vertical="center" wrapText="1"/>
    </xf>
    <xf numFmtId="0" fontId="49" fillId="0" borderId="0" xfId="0" applyFont="1" applyAlignment="1">
      <alignment vertical="center"/>
    </xf>
    <xf numFmtId="0" fontId="170" fillId="0" borderId="0" xfId="0" applyFont="1" applyAlignment="1">
      <alignment horizontal="center" vertical="center"/>
    </xf>
    <xf numFmtId="0" fontId="170" fillId="0" borderId="0" xfId="0" applyFont="1" applyAlignment="1">
      <alignment vertical="center"/>
    </xf>
    <xf numFmtId="0" fontId="170" fillId="0" borderId="0" xfId="0" applyFont="1" applyBorder="1" applyAlignment="1">
      <alignment horizontal="left"/>
    </xf>
    <xf numFmtId="0" fontId="49" fillId="0" borderId="0" xfId="0" applyFont="1" applyBorder="1" applyAlignment="1">
      <alignment horizontal="left" vertical="center"/>
    </xf>
    <xf numFmtId="0" fontId="15" fillId="0" borderId="0" xfId="3" applyFont="1" applyFill="1">
      <alignment vertical="center"/>
    </xf>
    <xf numFmtId="0" fontId="15" fillId="0" borderId="0" xfId="3" applyFont="1" applyFill="1" applyAlignment="1">
      <alignment horizontal="center" vertical="center"/>
    </xf>
    <xf numFmtId="0" fontId="15" fillId="0" borderId="0" xfId="3" applyFont="1" applyFill="1" applyBorder="1" applyAlignment="1">
      <alignment horizontal="left" vertical="center"/>
    </xf>
    <xf numFmtId="58" fontId="15" fillId="0" borderId="0" xfId="3" applyNumberFormat="1" applyFont="1" applyFill="1" applyBorder="1" applyAlignment="1">
      <alignment horizontal="left" vertical="center"/>
    </xf>
    <xf numFmtId="0" fontId="169" fillId="0" borderId="2" xfId="4" applyFont="1" applyFill="1" applyBorder="1" applyAlignment="1">
      <alignment horizontal="left" vertical="center"/>
    </xf>
    <xf numFmtId="0" fontId="31" fillId="0" borderId="2" xfId="4" applyFont="1" applyFill="1" applyBorder="1" applyAlignment="1">
      <alignment horizontal="center" vertical="center"/>
    </xf>
    <xf numFmtId="0" fontId="31" fillId="0" borderId="2" xfId="4" applyFont="1" applyFill="1" applyBorder="1" applyAlignment="1">
      <alignment horizontal="center" vertical="center" wrapText="1"/>
    </xf>
    <xf numFmtId="0" fontId="31" fillId="14" borderId="2" xfId="4" applyFont="1" applyFill="1" applyBorder="1" applyAlignment="1">
      <alignment horizontal="center" vertical="center"/>
    </xf>
    <xf numFmtId="0" fontId="169" fillId="14" borderId="2" xfId="4" applyFont="1" applyFill="1" applyBorder="1" applyAlignment="1">
      <alignment horizontal="left" vertical="center" wrapText="1"/>
    </xf>
    <xf numFmtId="0" fontId="169" fillId="0" borderId="10" xfId="4" applyFont="1" applyFill="1" applyBorder="1" applyAlignment="1">
      <alignment horizontal="left" vertical="center"/>
    </xf>
    <xf numFmtId="38" fontId="31" fillId="0" borderId="2" xfId="1" applyFont="1" applyFill="1" applyBorder="1" applyAlignment="1">
      <alignment horizontal="center" vertical="center" shrinkToFit="1"/>
    </xf>
    <xf numFmtId="0" fontId="169" fillId="0" borderId="2" xfId="4" applyFont="1" applyFill="1" applyBorder="1" applyAlignment="1">
      <alignment horizontal="left" vertical="center" wrapText="1"/>
    </xf>
    <xf numFmtId="0" fontId="31" fillId="14" borderId="2" xfId="4" applyFont="1" applyFill="1" applyBorder="1" applyAlignment="1">
      <alignment horizontal="center" vertical="center" shrinkToFit="1"/>
    </xf>
    <xf numFmtId="0" fontId="27" fillId="0" borderId="0" xfId="0" applyFont="1" applyFill="1" applyBorder="1" applyAlignment="1">
      <alignment horizontal="left" vertical="center" wrapText="1"/>
    </xf>
    <xf numFmtId="0" fontId="51" fillId="0" borderId="35" xfId="0" applyFont="1" applyFill="1" applyBorder="1" applyAlignment="1">
      <alignment vertical="center"/>
    </xf>
    <xf numFmtId="0" fontId="174" fillId="0" borderId="0" xfId="0" applyFont="1" applyFill="1" applyAlignment="1">
      <alignment horizontal="center" vertical="center"/>
    </xf>
    <xf numFmtId="0" fontId="27" fillId="0" borderId="0" xfId="0" applyFont="1" applyFill="1" applyBorder="1" applyAlignment="1">
      <alignment horizontal="left" vertical="center"/>
    </xf>
    <xf numFmtId="0" fontId="42" fillId="0" borderId="0" xfId="3" applyFont="1" applyFill="1">
      <alignment vertical="center"/>
    </xf>
    <xf numFmtId="0" fontId="42" fillId="0" borderId="0" xfId="3" applyFont="1" applyFill="1" applyAlignment="1">
      <alignment horizontal="center" vertical="center"/>
    </xf>
    <xf numFmtId="0" fontId="42" fillId="0" borderId="0" xfId="3" applyFont="1" applyFill="1" applyAlignment="1">
      <alignment horizontal="left" vertical="center"/>
    </xf>
    <xf numFmtId="0" fontId="15" fillId="0" borderId="0" xfId="3" applyFont="1" applyFill="1" applyAlignment="1">
      <alignment horizontal="left" vertical="center"/>
    </xf>
    <xf numFmtId="0" fontId="27" fillId="0" borderId="4" xfId="0" applyFont="1" applyFill="1" applyBorder="1" applyAlignment="1">
      <alignment horizontal="center" vertical="center" wrapText="1"/>
    </xf>
    <xf numFmtId="0" fontId="31" fillId="0" borderId="2" xfId="4" applyFont="1" applyFill="1" applyBorder="1" applyAlignment="1">
      <alignment horizontal="center" vertical="center" shrinkToFit="1"/>
    </xf>
    <xf numFmtId="38" fontId="99" fillId="0" borderId="0" xfId="1" applyFont="1" applyFill="1">
      <alignment vertical="center"/>
    </xf>
    <xf numFmtId="0" fontId="31" fillId="0" borderId="2" xfId="4" applyFont="1" applyFill="1" applyBorder="1" applyAlignment="1">
      <alignment horizontal="center" vertical="center" wrapText="1" shrinkToFit="1"/>
    </xf>
    <xf numFmtId="0" fontId="169" fillId="0" borderId="10" xfId="4" applyFont="1" applyFill="1" applyBorder="1" applyAlignment="1">
      <alignment horizontal="left" vertical="center" wrapText="1"/>
    </xf>
    <xf numFmtId="0" fontId="54" fillId="0" borderId="0" xfId="4" applyFont="1" applyFill="1">
      <alignment vertical="center"/>
    </xf>
    <xf numFmtId="0" fontId="20" fillId="0" borderId="0" xfId="0" applyFont="1" applyAlignment="1">
      <alignment vertical="center"/>
    </xf>
    <xf numFmtId="0" fontId="0" fillId="0" borderId="0" xfId="5" applyFont="1" applyBorder="1" applyAlignment="1">
      <alignment horizontal="center" vertical="center" shrinkToFit="1"/>
    </xf>
    <xf numFmtId="0" fontId="0" fillId="0" borderId="0" xfId="5" applyFont="1" applyAlignment="1">
      <alignment horizontal="center" vertical="center"/>
    </xf>
    <xf numFmtId="49" fontId="27" fillId="0" borderId="0" xfId="9" applyNumberFormat="1" applyFont="1">
      <alignment vertical="center"/>
    </xf>
    <xf numFmtId="0" fontId="16" fillId="0" borderId="105" xfId="5" applyFont="1" applyFill="1" applyBorder="1" applyAlignment="1">
      <alignment shrinkToFit="1"/>
    </xf>
    <xf numFmtId="0" fontId="177" fillId="0" borderId="0" xfId="0" applyFont="1" applyFill="1" applyBorder="1" applyAlignment="1">
      <alignment vertical="center" wrapText="1"/>
    </xf>
    <xf numFmtId="10" fontId="16" fillId="0" borderId="113" xfId="5" applyNumberFormat="1" applyFont="1" applyBorder="1" applyAlignment="1">
      <alignment horizontal="center" vertical="center" shrinkToFit="1"/>
    </xf>
    <xf numFmtId="0" fontId="36" fillId="0" borderId="0" xfId="45" applyNumberFormat="1" applyFont="1" applyFill="1" applyBorder="1" applyAlignment="1">
      <alignment horizontal="center" vertical="center"/>
    </xf>
    <xf numFmtId="0" fontId="36" fillId="0" borderId="0" xfId="45" applyNumberFormat="1" applyFont="1" applyBorder="1" applyAlignment="1">
      <alignment vertical="center"/>
    </xf>
    <xf numFmtId="0" fontId="179" fillId="0" borderId="1" xfId="0" applyFont="1" applyFill="1" applyBorder="1" applyAlignment="1" applyProtection="1">
      <alignment horizontal="center" vertical="center" wrapText="1"/>
      <protection locked="0"/>
    </xf>
    <xf numFmtId="0" fontId="27" fillId="0" borderId="4" xfId="0" applyFont="1" applyFill="1" applyBorder="1" applyAlignment="1">
      <alignment horizontal="center" vertical="center" wrapText="1"/>
    </xf>
    <xf numFmtId="0" fontId="50" fillId="0" borderId="0" xfId="0" applyFont="1" applyFill="1" applyBorder="1" applyAlignment="1">
      <alignment vertical="center"/>
    </xf>
    <xf numFmtId="0" fontId="50" fillId="0" borderId="0" xfId="0" applyFont="1" applyFill="1" applyBorder="1" applyAlignment="1">
      <alignment horizontal="left" vertical="center" shrinkToFit="1"/>
    </xf>
    <xf numFmtId="0" fontId="36" fillId="0" borderId="0" xfId="45" applyFont="1" applyBorder="1" applyAlignment="1">
      <alignment horizontal="left" vertical="center" indent="1"/>
    </xf>
    <xf numFmtId="0" fontId="181" fillId="0" borderId="0" xfId="0" applyFont="1" applyFill="1" applyAlignment="1">
      <alignment vertical="center"/>
    </xf>
    <xf numFmtId="0" fontId="181" fillId="0" borderId="0" xfId="0" applyFont="1" applyFill="1" applyAlignment="1">
      <alignment vertical="center" shrinkToFit="1"/>
    </xf>
    <xf numFmtId="0" fontId="182" fillId="0" borderId="0" xfId="55" applyFont="1" applyAlignment="1">
      <alignment horizontal="right"/>
    </xf>
    <xf numFmtId="0" fontId="30" fillId="0" borderId="0" xfId="0" applyFont="1"/>
    <xf numFmtId="188" fontId="41" fillId="0" borderId="84" xfId="3" applyNumberFormat="1" applyFont="1" applyFill="1" applyBorder="1" applyAlignment="1" applyProtection="1">
      <alignment horizontal="center" vertical="center" wrapText="1"/>
      <protection locked="0"/>
    </xf>
    <xf numFmtId="189" fontId="41" fillId="0" borderId="4" xfId="3" applyNumberFormat="1" applyFont="1" applyFill="1" applyBorder="1" applyAlignment="1" applyProtection="1">
      <alignment horizontal="center" vertical="center" shrinkToFit="1"/>
      <protection locked="0"/>
    </xf>
    <xf numFmtId="190" fontId="41" fillId="0" borderId="4" xfId="3" applyNumberFormat="1" applyFont="1" applyFill="1" applyBorder="1" applyAlignment="1" applyProtection="1">
      <alignment horizontal="center" vertical="center" shrinkToFit="1"/>
      <protection locked="0"/>
    </xf>
    <xf numFmtId="0" fontId="186" fillId="0" borderId="0" xfId="11" applyFont="1" applyFill="1" applyAlignment="1">
      <alignment vertical="center"/>
    </xf>
    <xf numFmtId="0" fontId="50" fillId="0" borderId="0" xfId="45" applyNumberFormat="1" applyFont="1" applyAlignment="1">
      <alignment vertical="center"/>
    </xf>
    <xf numFmtId="0" fontId="36" fillId="0" borderId="38" xfId="45" applyNumberFormat="1" applyFont="1" applyFill="1" applyBorder="1" applyAlignment="1" applyProtection="1">
      <alignment horizontal="center" vertical="center" shrinkToFit="1"/>
      <protection locked="0"/>
    </xf>
    <xf numFmtId="0" fontId="15" fillId="0" borderId="87" xfId="0" applyFont="1" applyFill="1" applyBorder="1" applyAlignment="1" applyProtection="1">
      <alignment horizontal="center" vertical="center" wrapText="1"/>
      <protection locked="0"/>
    </xf>
    <xf numFmtId="0" fontId="15" fillId="0" borderId="38" xfId="0" applyFont="1" applyFill="1" applyBorder="1" applyAlignment="1" applyProtection="1">
      <alignment horizontal="center" vertical="center" wrapText="1"/>
      <protection locked="0"/>
    </xf>
    <xf numFmtId="0" fontId="15" fillId="0" borderId="43" xfId="0" applyFont="1" applyFill="1" applyBorder="1" applyAlignment="1" applyProtection="1">
      <alignment horizontal="center" vertical="center" wrapText="1"/>
      <protection locked="0"/>
    </xf>
    <xf numFmtId="0" fontId="36" fillId="0" borderId="2" xfId="45" applyNumberFormat="1" applyFont="1" applyFill="1" applyBorder="1" applyAlignment="1" applyProtection="1">
      <alignment horizontal="center" vertical="center" shrinkToFit="1"/>
      <protection locked="0"/>
    </xf>
    <xf numFmtId="0" fontId="36" fillId="0" borderId="43" xfId="45" applyNumberFormat="1" applyFont="1" applyFill="1" applyBorder="1" applyAlignment="1" applyProtection="1">
      <alignment horizontal="center" vertical="center" shrinkToFit="1"/>
      <protection locked="0"/>
    </xf>
    <xf numFmtId="0" fontId="36" fillId="0" borderId="78" xfId="45" applyNumberFormat="1" applyFont="1" applyFill="1" applyBorder="1" applyAlignment="1" applyProtection="1">
      <alignment horizontal="center" vertical="center" shrinkToFit="1"/>
      <protection locked="0"/>
    </xf>
    <xf numFmtId="0" fontId="36" fillId="0" borderId="87" xfId="45" applyNumberFormat="1" applyFont="1" applyFill="1" applyBorder="1" applyAlignment="1" applyProtection="1">
      <alignment horizontal="center" vertical="center" shrinkToFit="1"/>
      <protection locked="0"/>
    </xf>
    <xf numFmtId="0" fontId="16" fillId="0" borderId="2" xfId="45" applyNumberFormat="1" applyFont="1" applyFill="1" applyBorder="1" applyAlignment="1" applyProtection="1">
      <alignment horizontal="center" vertical="center"/>
      <protection locked="0"/>
    </xf>
    <xf numFmtId="0" fontId="78" fillId="0" borderId="10" xfId="45" applyNumberFormat="1" applyFont="1" applyBorder="1" applyAlignment="1" applyProtection="1">
      <alignment horizontal="center" vertical="center"/>
      <protection locked="0"/>
    </xf>
    <xf numFmtId="0" fontId="11" fillId="0" borderId="88" xfId="58" applyFont="1" applyBorder="1">
      <alignment vertical="center"/>
    </xf>
    <xf numFmtId="0" fontId="131" fillId="0" borderId="2" xfId="0" applyFont="1" applyFill="1" applyBorder="1" applyAlignment="1" applyProtection="1">
      <alignment horizontal="center" vertical="center"/>
      <protection locked="0"/>
    </xf>
    <xf numFmtId="0" fontId="135" fillId="0" borderId="1" xfId="0" applyFont="1" applyFill="1" applyBorder="1" applyAlignment="1" applyProtection="1">
      <alignment vertical="center" shrinkToFit="1"/>
      <protection locked="0"/>
    </xf>
    <xf numFmtId="0" fontId="131" fillId="0" borderId="1" xfId="0" applyFont="1" applyFill="1" applyBorder="1" applyAlignment="1" applyProtection="1">
      <alignment vertical="center"/>
      <protection locked="0"/>
    </xf>
    <xf numFmtId="0" fontId="131" fillId="0" borderId="2" xfId="0" applyFont="1" applyBorder="1" applyAlignment="1">
      <alignment vertical="center"/>
    </xf>
    <xf numFmtId="0" fontId="131" fillId="0" borderId="2" xfId="0" applyFont="1" applyBorder="1" applyAlignment="1">
      <alignment vertical="center" shrinkToFit="1"/>
    </xf>
    <xf numFmtId="0" fontId="135" fillId="0" borderId="2" xfId="0" applyFont="1" applyBorder="1" applyAlignment="1">
      <alignment vertical="center"/>
    </xf>
    <xf numFmtId="49" fontId="0" fillId="0" borderId="106" xfId="5" applyNumberFormat="1" applyFont="1" applyBorder="1" applyAlignment="1">
      <alignment vertical="center"/>
    </xf>
    <xf numFmtId="49" fontId="16" fillId="0" borderId="107" xfId="5" applyNumberFormat="1" applyFont="1" applyFill="1" applyBorder="1" applyAlignment="1">
      <alignment vertical="center" shrinkToFit="1"/>
    </xf>
    <xf numFmtId="0" fontId="0" fillId="0" borderId="107" xfId="5" applyFont="1" applyFill="1" applyBorder="1" applyAlignment="1">
      <alignment vertical="center"/>
    </xf>
    <xf numFmtId="0" fontId="16" fillId="0" borderId="107" xfId="5" applyFont="1" applyBorder="1" applyAlignment="1">
      <alignment vertical="center"/>
    </xf>
    <xf numFmtId="0" fontId="16" fillId="0" borderId="14" xfId="5" applyNumberFormat="1" applyFont="1" applyFill="1" applyBorder="1" applyAlignment="1">
      <alignment horizontal="center" vertical="center"/>
    </xf>
    <xf numFmtId="0" fontId="16" fillId="0" borderId="106" xfId="5" applyFont="1" applyBorder="1" applyAlignment="1">
      <alignment vertical="center"/>
    </xf>
    <xf numFmtId="0" fontId="16" fillId="0" borderId="106" xfId="5" applyFont="1" applyFill="1" applyBorder="1" applyAlignment="1">
      <alignment vertical="center"/>
    </xf>
    <xf numFmtId="0" fontId="0" fillId="0" borderId="106" xfId="5" applyFont="1" applyBorder="1" applyAlignment="1">
      <alignment horizontal="right" vertical="center"/>
    </xf>
    <xf numFmtId="49" fontId="0" fillId="6" borderId="2" xfId="5" applyNumberFormat="1" applyFont="1" applyFill="1" applyBorder="1" applyAlignment="1" applyProtection="1">
      <alignment vertical="center"/>
      <protection locked="0"/>
    </xf>
    <xf numFmtId="0" fontId="0" fillId="0" borderId="8" xfId="5" applyNumberFormat="1" applyFont="1" applyFill="1" applyBorder="1" applyAlignment="1">
      <alignment horizontal="left" vertical="center" shrinkToFit="1"/>
    </xf>
    <xf numFmtId="0" fontId="16" fillId="0" borderId="26" xfId="5" applyFont="1" applyFill="1" applyBorder="1" applyAlignment="1">
      <alignment horizontal="left" vertical="center" wrapText="1"/>
    </xf>
    <xf numFmtId="0" fontId="16" fillId="6" borderId="3" xfId="5" applyFont="1" applyFill="1" applyBorder="1" applyAlignment="1" applyProtection="1">
      <alignment vertical="center" wrapText="1"/>
      <protection locked="0"/>
    </xf>
    <xf numFmtId="0" fontId="16" fillId="0" borderId="4" xfId="5" applyNumberFormat="1" applyFont="1" applyFill="1" applyBorder="1" applyAlignment="1">
      <alignment horizontal="center" vertical="center"/>
    </xf>
    <xf numFmtId="49" fontId="0" fillId="6" borderId="26" xfId="5" applyNumberFormat="1" applyFont="1" applyFill="1" applyBorder="1" applyAlignment="1" applyProtection="1">
      <alignment vertical="center"/>
      <protection locked="0"/>
    </xf>
    <xf numFmtId="0" fontId="16" fillId="6" borderId="8" xfId="5" applyFont="1" applyFill="1" applyBorder="1" applyAlignment="1" applyProtection="1">
      <alignment vertical="center" wrapText="1" shrinkToFit="1"/>
      <protection locked="0"/>
    </xf>
    <xf numFmtId="0" fontId="16" fillId="0" borderId="5" xfId="5" applyNumberFormat="1" applyFont="1" applyFill="1" applyBorder="1" applyAlignment="1">
      <alignment horizontal="center" vertical="center"/>
    </xf>
    <xf numFmtId="0" fontId="16" fillId="0" borderId="113" xfId="5" applyFont="1" applyBorder="1" applyAlignment="1">
      <alignment vertical="center" shrinkToFit="1"/>
    </xf>
    <xf numFmtId="0" fontId="16" fillId="0" borderId="113" xfId="5" applyFont="1" applyFill="1" applyBorder="1" applyAlignment="1">
      <alignment vertical="center" shrinkToFit="1"/>
    </xf>
    <xf numFmtId="0" fontId="16" fillId="0" borderId="113" xfId="9" applyFont="1" applyBorder="1" applyAlignment="1">
      <alignment horizontal="right" vertical="center" shrinkToFit="1"/>
    </xf>
    <xf numFmtId="0" fontId="16" fillId="6" borderId="2" xfId="5" applyFont="1" applyFill="1" applyBorder="1" applyAlignment="1" applyProtection="1">
      <alignment horizontal="right" vertical="center"/>
      <protection locked="0"/>
    </xf>
    <xf numFmtId="0" fontId="16" fillId="6" borderId="26" xfId="5" applyFont="1" applyFill="1" applyBorder="1" applyAlignment="1" applyProtection="1">
      <alignment horizontal="right" vertical="center"/>
      <protection locked="0"/>
    </xf>
    <xf numFmtId="0" fontId="16" fillId="0" borderId="29" xfId="5" applyFont="1" applyBorder="1" applyAlignment="1">
      <alignment vertical="center"/>
    </xf>
    <xf numFmtId="14" fontId="16" fillId="0" borderId="107" xfId="5" applyNumberFormat="1" applyFont="1" applyBorder="1" applyAlignment="1">
      <alignment horizontal="right" vertical="center"/>
    </xf>
    <xf numFmtId="14" fontId="16" fillId="6" borderId="3" xfId="5" applyNumberFormat="1" applyFont="1" applyFill="1" applyBorder="1" applyAlignment="1" applyProtection="1">
      <alignment horizontal="right" vertical="center"/>
      <protection locked="0"/>
    </xf>
    <xf numFmtId="14" fontId="16" fillId="6" borderId="8" xfId="5" applyNumberFormat="1" applyFont="1" applyFill="1" applyBorder="1" applyAlignment="1" applyProtection="1">
      <alignment horizontal="right" vertical="center"/>
      <protection locked="0"/>
    </xf>
    <xf numFmtId="14" fontId="16" fillId="0" borderId="14" xfId="5" applyNumberFormat="1" applyFont="1" applyBorder="1" applyAlignment="1">
      <alignment horizontal="right" vertical="center"/>
    </xf>
    <xf numFmtId="14" fontId="16" fillId="6" borderId="4" xfId="5" applyNumberFormat="1" applyFont="1" applyFill="1" applyBorder="1" applyAlignment="1" applyProtection="1">
      <alignment horizontal="right" vertical="center"/>
      <protection locked="0"/>
    </xf>
    <xf numFmtId="14" fontId="16" fillId="6" borderId="5" xfId="5" applyNumberFormat="1" applyFont="1" applyFill="1" applyBorder="1" applyAlignment="1" applyProtection="1">
      <alignment horizontal="right" vertical="center"/>
      <protection locked="0"/>
    </xf>
    <xf numFmtId="0" fontId="17" fillId="0" borderId="0" xfId="0" applyFont="1" applyFill="1" applyBorder="1"/>
    <xf numFmtId="180" fontId="0" fillId="0" borderId="0" xfId="0" applyNumberFormat="1" applyFont="1" applyFill="1" applyBorder="1" applyAlignment="1">
      <alignment horizontal="center" vertical="center" shrinkToFit="1"/>
    </xf>
    <xf numFmtId="0" fontId="0" fillId="0" borderId="0" xfId="0" applyFill="1" applyBorder="1" applyAlignment="1">
      <alignment horizontal="center" shrinkToFit="1"/>
    </xf>
    <xf numFmtId="180" fontId="0" fillId="0" borderId="0" xfId="0" applyNumberFormat="1" applyFont="1" applyFill="1" applyBorder="1" applyAlignment="1">
      <alignment shrinkToFit="1"/>
    </xf>
    <xf numFmtId="0" fontId="156" fillId="0" borderId="78" xfId="57" applyFont="1" applyBorder="1" applyAlignment="1">
      <alignment horizontal="center" vertical="center" wrapText="1"/>
    </xf>
    <xf numFmtId="0" fontId="156" fillId="12" borderId="180" xfId="57" applyFont="1" applyFill="1" applyBorder="1" applyAlignment="1">
      <alignment horizontal="left" vertical="center" wrapText="1"/>
    </xf>
    <xf numFmtId="0" fontId="156" fillId="12" borderId="181" xfId="57" applyFont="1" applyFill="1" applyBorder="1" applyAlignment="1">
      <alignment horizontal="left" vertical="center" wrapText="1"/>
    </xf>
    <xf numFmtId="0" fontId="156" fillId="12" borderId="183" xfId="57" applyFont="1" applyFill="1" applyBorder="1" applyAlignment="1">
      <alignment horizontal="left" vertical="center" wrapText="1"/>
    </xf>
    <xf numFmtId="0" fontId="156" fillId="12" borderId="184" xfId="57" applyFont="1" applyFill="1" applyBorder="1" applyAlignment="1">
      <alignment horizontal="left" vertical="center" wrapText="1"/>
    </xf>
    <xf numFmtId="0" fontId="156" fillId="12" borderId="185" xfId="57" applyFont="1" applyFill="1" applyBorder="1" applyAlignment="1">
      <alignment horizontal="left" vertical="center" wrapText="1"/>
    </xf>
    <xf numFmtId="0" fontId="156" fillId="0" borderId="47" xfId="57" applyFont="1" applyBorder="1" applyAlignment="1">
      <alignment horizontal="center" vertical="center" wrapText="1"/>
    </xf>
    <xf numFmtId="0" fontId="117" fillId="0" borderId="47" xfId="57" applyFont="1" applyBorder="1" applyAlignment="1">
      <alignment horizontal="center" vertical="center" wrapText="1"/>
    </xf>
    <xf numFmtId="0" fontId="156" fillId="0" borderId="59" xfId="57" applyFont="1" applyBorder="1" applyAlignment="1">
      <alignment horizontal="center" vertical="center" wrapText="1"/>
    </xf>
    <xf numFmtId="0" fontId="156" fillId="12" borderId="129" xfId="57" applyFont="1" applyFill="1" applyBorder="1" applyAlignment="1">
      <alignment horizontal="left" vertical="center" wrapText="1"/>
    </xf>
    <xf numFmtId="0" fontId="156" fillId="12" borderId="117" xfId="57" applyFont="1" applyFill="1" applyBorder="1" applyAlignment="1">
      <alignment horizontal="left" vertical="center" wrapText="1"/>
    </xf>
    <xf numFmtId="0" fontId="156" fillId="12" borderId="119" xfId="57" applyFont="1" applyFill="1" applyBorder="1" applyAlignment="1">
      <alignment horizontal="left" vertical="center" wrapText="1"/>
    </xf>
    <xf numFmtId="0" fontId="156" fillId="12" borderId="114" xfId="57" applyFont="1" applyFill="1" applyBorder="1" applyAlignment="1">
      <alignment horizontal="left" vertical="center" wrapText="1"/>
    </xf>
    <xf numFmtId="0" fontId="156" fillId="12" borderId="176" xfId="57" applyFont="1" applyFill="1" applyBorder="1" applyAlignment="1">
      <alignment horizontal="left" vertical="center" wrapText="1"/>
    </xf>
    <xf numFmtId="0" fontId="156" fillId="11" borderId="173" xfId="57" applyFont="1" applyFill="1" applyBorder="1" applyAlignment="1">
      <alignment horizontal="left" vertical="center" wrapText="1"/>
    </xf>
    <xf numFmtId="0" fontId="156" fillId="11" borderId="100" xfId="57" applyFont="1" applyFill="1" applyBorder="1" applyAlignment="1">
      <alignment horizontal="left" vertical="center" wrapText="1"/>
    </xf>
    <xf numFmtId="0" fontId="156" fillId="11" borderId="141" xfId="57" applyFont="1" applyFill="1" applyBorder="1" applyAlignment="1">
      <alignment horizontal="left" vertical="center" wrapText="1"/>
    </xf>
    <xf numFmtId="0" fontId="156" fillId="11" borderId="178" xfId="57" applyFont="1" applyFill="1" applyBorder="1" applyAlignment="1">
      <alignment horizontal="left" vertical="center" wrapText="1"/>
    </xf>
    <xf numFmtId="0" fontId="156" fillId="11" borderId="65" xfId="57" applyFont="1" applyFill="1" applyBorder="1" applyAlignment="1">
      <alignment horizontal="left" vertical="center" wrapText="1"/>
    </xf>
    <xf numFmtId="0" fontId="156" fillId="11" borderId="179" xfId="57" applyFont="1" applyFill="1" applyBorder="1" applyAlignment="1">
      <alignment horizontal="left" vertical="center" wrapText="1"/>
    </xf>
    <xf numFmtId="0" fontId="156" fillId="11" borderId="43" xfId="57" applyFont="1" applyFill="1" applyBorder="1" applyAlignment="1">
      <alignment horizontal="center" vertical="center" wrapText="1"/>
    </xf>
    <xf numFmtId="0" fontId="156" fillId="11" borderId="73" xfId="57" applyFont="1" applyFill="1" applyBorder="1" applyAlignment="1">
      <alignment horizontal="left" vertical="center" wrapText="1"/>
    </xf>
    <xf numFmtId="0" fontId="117" fillId="11" borderId="43" xfId="57" applyFont="1" applyFill="1" applyBorder="1" applyAlignment="1">
      <alignment horizontal="center" vertical="center" wrapText="1"/>
    </xf>
    <xf numFmtId="0" fontId="156" fillId="11" borderId="94" xfId="57" applyFont="1" applyFill="1" applyBorder="1" applyAlignment="1">
      <alignment horizontal="left" vertical="center" wrapText="1"/>
    </xf>
    <xf numFmtId="0" fontId="156" fillId="11" borderId="114" xfId="57" applyFont="1" applyFill="1" applyBorder="1" applyAlignment="1">
      <alignment horizontal="left" vertical="center" wrapText="1"/>
    </xf>
    <xf numFmtId="0" fontId="156" fillId="11" borderId="180" xfId="57" applyFont="1" applyFill="1" applyBorder="1" applyAlignment="1">
      <alignment horizontal="left" vertical="center" wrapText="1"/>
    </xf>
    <xf numFmtId="0" fontId="156" fillId="11" borderId="117" xfId="57" applyFont="1" applyFill="1" applyBorder="1" applyAlignment="1">
      <alignment horizontal="left" vertical="center" wrapText="1"/>
    </xf>
    <xf numFmtId="0" fontId="156" fillId="11" borderId="181" xfId="57" applyFont="1" applyFill="1" applyBorder="1" applyAlignment="1">
      <alignment horizontal="left" vertical="center" wrapText="1"/>
    </xf>
    <xf numFmtId="0" fontId="156" fillId="11" borderId="186" xfId="57" applyFont="1" applyFill="1" applyBorder="1" applyAlignment="1">
      <alignment horizontal="left" vertical="center" wrapText="1"/>
    </xf>
    <xf numFmtId="0" fontId="156" fillId="11" borderId="182" xfId="57" applyFont="1" applyFill="1" applyBorder="1" applyAlignment="1">
      <alignment horizontal="left" vertical="center" wrapText="1"/>
    </xf>
    <xf numFmtId="0" fontId="156" fillId="11" borderId="142" xfId="57" applyFont="1" applyFill="1" applyBorder="1" applyAlignment="1">
      <alignment horizontal="left" vertical="center" wrapText="1"/>
    </xf>
    <xf numFmtId="0" fontId="156" fillId="11" borderId="103" xfId="57" applyFont="1" applyFill="1" applyBorder="1" applyAlignment="1">
      <alignment horizontal="left" vertical="center" wrapText="1"/>
    </xf>
    <xf numFmtId="0" fontId="156" fillId="11" borderId="66" xfId="57" applyFont="1" applyFill="1" applyBorder="1" applyAlignment="1">
      <alignment horizontal="left" vertical="center" wrapText="1"/>
    </xf>
    <xf numFmtId="0" fontId="156" fillId="11" borderId="102" xfId="57" applyFont="1" applyFill="1" applyBorder="1" applyAlignment="1">
      <alignment horizontal="left" vertical="center" wrapText="1"/>
    </xf>
    <xf numFmtId="0" fontId="156" fillId="11" borderId="176" xfId="57" applyFont="1" applyFill="1" applyBorder="1" applyAlignment="1">
      <alignment horizontal="left" vertical="center" wrapText="1"/>
    </xf>
    <xf numFmtId="0" fontId="41" fillId="0" borderId="3" xfId="3" applyFont="1" applyFill="1" applyBorder="1" applyAlignment="1" applyProtection="1">
      <alignment horizontal="left" vertical="center" wrapText="1"/>
      <protection locked="0"/>
    </xf>
    <xf numFmtId="0" fontId="41" fillId="0" borderId="4" xfId="3" applyFont="1" applyFill="1" applyBorder="1" applyAlignment="1" applyProtection="1">
      <alignment horizontal="left" vertical="center" wrapText="1"/>
      <protection locked="0"/>
    </xf>
    <xf numFmtId="0" fontId="31" fillId="0" borderId="2" xfId="4" applyFont="1" applyFill="1" applyBorder="1" applyAlignment="1" applyProtection="1">
      <alignment horizontal="center" vertical="center"/>
      <protection locked="0"/>
    </xf>
    <xf numFmtId="0" fontId="31" fillId="0" borderId="2" xfId="4" applyFont="1" applyFill="1" applyBorder="1" applyAlignment="1" applyProtection="1">
      <alignment horizontal="center" vertical="center" wrapText="1"/>
      <protection locked="0"/>
    </xf>
    <xf numFmtId="0" fontId="31" fillId="0" borderId="2" xfId="4" applyFont="1" applyFill="1" applyBorder="1" applyAlignment="1" applyProtection="1">
      <alignment horizontal="center" vertical="center" shrinkToFit="1"/>
      <protection locked="0"/>
    </xf>
    <xf numFmtId="38" fontId="31" fillId="0" borderId="2" xfId="1" applyFont="1" applyFill="1" applyBorder="1" applyAlignment="1" applyProtection="1">
      <alignment horizontal="center" vertical="center" shrinkToFit="1"/>
      <protection locked="0"/>
    </xf>
    <xf numFmtId="0" fontId="0" fillId="0" borderId="0" xfId="0" applyFont="1" applyFill="1" applyAlignment="1" applyProtection="1">
      <alignment horizontal="center" vertical="center"/>
    </xf>
    <xf numFmtId="0" fontId="0" fillId="0" borderId="0" xfId="0" applyFont="1" applyFill="1" applyProtection="1"/>
    <xf numFmtId="0" fontId="0" fillId="0" borderId="0" xfId="0" applyFont="1" applyFill="1" applyAlignment="1" applyProtection="1">
      <alignment horizontal="center"/>
    </xf>
    <xf numFmtId="0" fontId="27" fillId="0" borderId="0" xfId="0" applyFont="1" applyFill="1" applyAlignment="1" applyProtection="1"/>
    <xf numFmtId="0" fontId="20" fillId="0" borderId="0" xfId="0" applyFont="1" applyFill="1" applyAlignment="1" applyProtection="1"/>
    <xf numFmtId="58" fontId="20" fillId="0" borderId="0" xfId="0" applyNumberFormat="1" applyFont="1" applyFill="1" applyAlignment="1" applyProtection="1"/>
    <xf numFmtId="0" fontId="20" fillId="0" borderId="0" xfId="0" applyFont="1" applyFill="1" applyAlignment="1" applyProtection="1">
      <alignment horizontal="left"/>
    </xf>
    <xf numFmtId="0" fontId="20" fillId="0" borderId="1" xfId="0" applyFont="1" applyFill="1" applyBorder="1" applyAlignment="1" applyProtection="1">
      <alignment horizontal="left" shrinkToFit="1"/>
    </xf>
    <xf numFmtId="0" fontId="20" fillId="0" borderId="0" xfId="0" applyFont="1" applyFill="1" applyBorder="1" applyAlignment="1" applyProtection="1">
      <alignment horizontal="left" shrinkToFit="1"/>
    </xf>
    <xf numFmtId="0" fontId="20" fillId="0" borderId="10" xfId="0" applyFont="1" applyFill="1" applyBorder="1" applyAlignment="1" applyProtection="1">
      <alignment horizontal="center" vertical="center"/>
    </xf>
    <xf numFmtId="0" fontId="0" fillId="0" borderId="2" xfId="0" applyFont="1" applyFill="1" applyBorder="1" applyAlignment="1" applyProtection="1">
      <alignment horizontal="center" vertical="center"/>
    </xf>
    <xf numFmtId="0" fontId="99" fillId="0" borderId="10" xfId="0" applyFont="1" applyFill="1" applyBorder="1" applyAlignment="1" applyProtection="1">
      <alignment horizontal="left" vertical="center" indent="1"/>
    </xf>
    <xf numFmtId="0" fontId="96" fillId="0" borderId="9" xfId="0" applyFont="1" applyFill="1" applyBorder="1" applyAlignment="1" applyProtection="1">
      <alignment horizontal="left" vertical="center"/>
    </xf>
    <xf numFmtId="0" fontId="99" fillId="0" borderId="12" xfId="0" applyFont="1" applyFill="1" applyBorder="1" applyAlignment="1" applyProtection="1">
      <alignment horizontal="left" vertical="center"/>
    </xf>
    <xf numFmtId="0" fontId="97" fillId="0" borderId="2" xfId="0" applyFont="1" applyFill="1" applyBorder="1" applyAlignment="1" applyProtection="1">
      <alignment horizontal="center" vertical="center"/>
    </xf>
    <xf numFmtId="0" fontId="99" fillId="0" borderId="7" xfId="0" applyFont="1" applyFill="1" applyBorder="1" applyAlignment="1" applyProtection="1">
      <alignment horizontal="left" vertical="center"/>
    </xf>
    <xf numFmtId="0" fontId="96" fillId="0" borderId="5" xfId="0" applyFont="1" applyFill="1" applyBorder="1" applyAlignment="1" applyProtection="1">
      <alignment horizontal="left" vertical="center" indent="1"/>
    </xf>
    <xf numFmtId="0" fontId="96" fillId="0" borderId="5" xfId="0" applyFont="1" applyFill="1" applyBorder="1" applyAlignment="1" applyProtection="1">
      <alignment horizontal="left" indent="1"/>
    </xf>
    <xf numFmtId="0" fontId="96" fillId="0" borderId="5" xfId="0" applyFont="1" applyFill="1" applyBorder="1" applyAlignment="1" applyProtection="1">
      <alignment horizontal="left" vertical="center" shrinkToFit="1"/>
    </xf>
    <xf numFmtId="0" fontId="99" fillId="0" borderId="5" xfId="0" applyFont="1" applyFill="1" applyBorder="1" applyAlignment="1" applyProtection="1">
      <alignment horizontal="left" shrinkToFit="1"/>
    </xf>
    <xf numFmtId="0" fontId="99" fillId="0" borderId="9" xfId="0" applyFont="1" applyFill="1" applyBorder="1" applyAlignment="1" applyProtection="1">
      <alignment horizontal="left" shrinkToFit="1"/>
    </xf>
    <xf numFmtId="0" fontId="96" fillId="0" borderId="6" xfId="0" applyFont="1" applyFill="1" applyBorder="1" applyAlignment="1" applyProtection="1">
      <alignment horizontal="left" vertical="center" indent="1"/>
    </xf>
    <xf numFmtId="0" fontId="96" fillId="0" borderId="0" xfId="0" applyFont="1" applyFill="1" applyBorder="1" applyAlignment="1" applyProtection="1">
      <alignment horizontal="left" indent="1"/>
    </xf>
    <xf numFmtId="0" fontId="96" fillId="0" borderId="0" xfId="0" applyFont="1" applyFill="1" applyBorder="1" applyAlignment="1" applyProtection="1">
      <alignment horizontal="left" vertical="center" indent="1"/>
    </xf>
    <xf numFmtId="0" fontId="96" fillId="0" borderId="0" xfId="0" applyFont="1" applyFill="1" applyBorder="1" applyAlignment="1" applyProtection="1">
      <alignment horizontal="left" vertical="center" shrinkToFit="1"/>
    </xf>
    <xf numFmtId="0" fontId="99" fillId="0" borderId="0" xfId="0" applyFont="1" applyFill="1" applyBorder="1" applyAlignment="1" applyProtection="1">
      <alignment horizontal="left" shrinkToFit="1"/>
    </xf>
    <xf numFmtId="0" fontId="99" fillId="0" borderId="7" xfId="0" applyFont="1" applyFill="1" applyBorder="1" applyAlignment="1" applyProtection="1">
      <alignment horizontal="left" shrinkToFit="1"/>
    </xf>
    <xf numFmtId="0" fontId="99" fillId="0" borderId="6" xfId="0" applyFont="1" applyFill="1" applyBorder="1" applyAlignment="1" applyProtection="1">
      <alignment horizontal="left" vertical="center" indent="1"/>
    </xf>
    <xf numFmtId="0" fontId="99" fillId="0" borderId="0" xfId="0" applyFont="1" applyFill="1" applyBorder="1" applyAlignment="1" applyProtection="1">
      <alignment horizontal="left" indent="1"/>
    </xf>
    <xf numFmtId="0" fontId="99" fillId="0" borderId="0" xfId="0" applyFont="1" applyFill="1" applyBorder="1" applyAlignment="1" applyProtection="1">
      <alignment horizontal="left" vertical="center" indent="1"/>
    </xf>
    <xf numFmtId="0" fontId="105" fillId="0" borderId="0" xfId="0" applyFont="1" applyFill="1" applyBorder="1" applyAlignment="1" applyProtection="1">
      <alignment horizontal="left"/>
    </xf>
    <xf numFmtId="0" fontId="96" fillId="0" borderId="1" xfId="0" applyFont="1" applyFill="1" applyBorder="1" applyAlignment="1" applyProtection="1">
      <alignment vertical="center"/>
    </xf>
    <xf numFmtId="0" fontId="96" fillId="0" borderId="1" xfId="0" applyFont="1" applyFill="1" applyBorder="1" applyAlignment="1" applyProtection="1">
      <alignment horizontal="left" indent="1"/>
    </xf>
    <xf numFmtId="0" fontId="96" fillId="0" borderId="0" xfId="0" applyFont="1" applyFill="1" applyBorder="1" applyAlignment="1" applyProtection="1">
      <alignment horizontal="left" vertical="center"/>
    </xf>
    <xf numFmtId="0" fontId="99" fillId="0" borderId="12" xfId="0" applyFont="1" applyFill="1" applyBorder="1" applyAlignment="1" applyProtection="1">
      <alignment horizontal="left" shrinkToFit="1"/>
    </xf>
    <xf numFmtId="0" fontId="96" fillId="0" borderId="9" xfId="0" applyFont="1" applyFill="1" applyBorder="1" applyAlignment="1" applyProtection="1">
      <alignment horizontal="left" vertical="center" wrapText="1"/>
    </xf>
    <xf numFmtId="0" fontId="96" fillId="0" borderId="11" xfId="0" applyFont="1" applyFill="1" applyBorder="1" applyAlignment="1" applyProtection="1">
      <alignment horizontal="left" vertical="center" wrapText="1" indent="1"/>
    </xf>
    <xf numFmtId="0" fontId="96" fillId="0" borderId="1" xfId="0" applyFont="1" applyFill="1" applyBorder="1" applyAlignment="1" applyProtection="1">
      <alignment horizontal="left" vertical="center" indent="1"/>
    </xf>
    <xf numFmtId="0" fontId="96" fillId="0" borderId="1" xfId="0" applyFont="1" applyFill="1" applyBorder="1" applyAlignment="1" applyProtection="1">
      <alignment horizontal="left" vertical="center" wrapText="1" indent="1"/>
    </xf>
    <xf numFmtId="0" fontId="96" fillId="0" borderId="12" xfId="0" applyFont="1" applyFill="1" applyBorder="1" applyAlignment="1" applyProtection="1">
      <alignment horizontal="left" vertical="center" wrapText="1" indent="1"/>
    </xf>
    <xf numFmtId="0" fontId="96" fillId="0" borderId="10" xfId="0" applyFont="1" applyFill="1" applyBorder="1" applyAlignment="1" applyProtection="1">
      <alignment horizontal="left" vertical="center"/>
    </xf>
    <xf numFmtId="0" fontId="99" fillId="0" borderId="0" xfId="0" applyFont="1" applyBorder="1" applyProtection="1"/>
    <xf numFmtId="0" fontId="99" fillId="0" borderId="7" xfId="0" applyFont="1" applyBorder="1" applyProtection="1"/>
    <xf numFmtId="0" fontId="99" fillId="0" borderId="1" xfId="0" applyFont="1" applyFill="1" applyBorder="1" applyProtection="1"/>
    <xf numFmtId="0" fontId="96" fillId="0" borderId="1" xfId="0" applyFont="1" applyFill="1" applyBorder="1" applyAlignment="1" applyProtection="1">
      <alignment vertical="center" wrapText="1"/>
    </xf>
    <xf numFmtId="0" fontId="99" fillId="0" borderId="1" xfId="0" applyFont="1" applyBorder="1" applyProtection="1"/>
    <xf numFmtId="0" fontId="99" fillId="0" borderId="12" xfId="0" applyFont="1" applyBorder="1" applyProtection="1"/>
    <xf numFmtId="0" fontId="96" fillId="0" borderId="1" xfId="0" applyFont="1" applyFill="1" applyBorder="1" applyAlignment="1" applyProtection="1">
      <alignment horizontal="left" vertical="center"/>
    </xf>
    <xf numFmtId="0" fontId="96" fillId="0" borderId="3" xfId="0" applyFont="1" applyFill="1" applyBorder="1" applyAlignment="1" applyProtection="1">
      <alignment horizontal="left" vertical="center"/>
    </xf>
    <xf numFmtId="0" fontId="99" fillId="0" borderId="4" xfId="0" applyFont="1" applyFill="1" applyBorder="1" applyAlignment="1" applyProtection="1">
      <alignment horizontal="left"/>
    </xf>
    <xf numFmtId="0" fontId="99" fillId="0" borderId="10" xfId="0" applyFont="1" applyFill="1" applyBorder="1" applyAlignment="1" applyProtection="1">
      <alignment horizontal="left"/>
    </xf>
    <xf numFmtId="0" fontId="96" fillId="0" borderId="10" xfId="0" applyFont="1" applyFill="1" applyBorder="1" applyAlignment="1" applyProtection="1">
      <alignment horizontal="center" vertical="center"/>
    </xf>
    <xf numFmtId="0" fontId="99" fillId="0" borderId="5" xfId="0" applyFont="1" applyFill="1" applyBorder="1" applyAlignment="1" applyProtection="1">
      <alignment horizontal="left" vertical="center"/>
    </xf>
    <xf numFmtId="0" fontId="96" fillId="0" borderId="5" xfId="0" applyFont="1" applyFill="1" applyBorder="1" applyAlignment="1" applyProtection="1">
      <alignment horizontal="left"/>
    </xf>
    <xf numFmtId="0" fontId="96" fillId="0" borderId="9" xfId="0" applyFont="1" applyFill="1" applyBorder="1" applyAlignment="1" applyProtection="1">
      <alignment horizontal="left"/>
    </xf>
    <xf numFmtId="0" fontId="99" fillId="0" borderId="0" xfId="0" applyFont="1" applyFill="1" applyProtection="1"/>
    <xf numFmtId="0" fontId="99" fillId="0" borderId="0" xfId="0" applyFont="1" applyFill="1" applyBorder="1" applyAlignment="1" applyProtection="1">
      <alignment horizontal="left" vertical="center"/>
    </xf>
    <xf numFmtId="0" fontId="96" fillId="0" borderId="0" xfId="0" applyFont="1" applyFill="1" applyBorder="1" applyAlignment="1" applyProtection="1">
      <alignment horizontal="left"/>
    </xf>
    <xf numFmtId="0" fontId="96" fillId="0" borderId="7" xfId="0" applyFont="1" applyFill="1" applyBorder="1" applyAlignment="1" applyProtection="1">
      <alignment horizontal="left"/>
    </xf>
    <xf numFmtId="0" fontId="96" fillId="0" borderId="11" xfId="0" applyFont="1" applyFill="1" applyBorder="1" applyAlignment="1" applyProtection="1">
      <alignment horizontal="left" vertical="center"/>
    </xf>
    <xf numFmtId="0" fontId="99" fillId="0" borderId="1" xfId="0" applyFont="1" applyFill="1" applyBorder="1" applyAlignment="1" applyProtection="1">
      <alignment horizontal="left" vertical="center"/>
    </xf>
    <xf numFmtId="0" fontId="96" fillId="0" borderId="1" xfId="0" applyFont="1" applyFill="1" applyBorder="1" applyAlignment="1" applyProtection="1">
      <alignment horizontal="left"/>
    </xf>
    <xf numFmtId="0" fontId="96" fillId="0" borderId="12" xfId="0" applyFont="1" applyFill="1" applyBorder="1" applyAlignment="1" applyProtection="1">
      <alignment horizontal="left"/>
    </xf>
    <xf numFmtId="0" fontId="27" fillId="0" borderId="2" xfId="0" applyFont="1" applyFill="1" applyBorder="1" applyAlignment="1" applyProtection="1">
      <alignment horizontal="center" vertical="center"/>
    </xf>
    <xf numFmtId="0" fontId="54" fillId="0" borderId="3" xfId="0" applyFont="1" applyFill="1" applyBorder="1" applyAlignment="1" applyProtection="1">
      <alignment horizontal="left" vertical="center" indent="1"/>
    </xf>
    <xf numFmtId="0" fontId="96" fillId="0" borderId="1" xfId="0" applyFont="1" applyFill="1" applyBorder="1" applyAlignment="1" applyProtection="1">
      <alignment vertical="center" shrinkToFit="1"/>
    </xf>
    <xf numFmtId="0" fontId="96" fillId="0" borderId="3" xfId="0" applyFont="1" applyFill="1" applyBorder="1" applyAlignment="1" applyProtection="1">
      <alignment vertical="center" shrinkToFit="1"/>
    </xf>
    <xf numFmtId="0" fontId="96" fillId="0" borderId="10" xfId="0" applyFont="1" applyFill="1" applyBorder="1" applyAlignment="1" applyProtection="1">
      <alignment vertical="center" shrinkToFit="1"/>
    </xf>
    <xf numFmtId="0" fontId="54" fillId="0" borderId="2" xfId="0" applyFont="1" applyFill="1" applyBorder="1" applyAlignment="1" applyProtection="1">
      <alignment horizontal="left" vertical="center"/>
    </xf>
    <xf numFmtId="0" fontId="96" fillId="0" borderId="3" xfId="0" applyFont="1" applyFill="1" applyBorder="1" applyAlignment="1" applyProtection="1">
      <alignment horizontal="left" vertical="center" indent="1"/>
    </xf>
    <xf numFmtId="0" fontId="96" fillId="0" borderId="4" xfId="0" applyFont="1" applyFill="1" applyBorder="1" applyAlignment="1" applyProtection="1">
      <alignment horizontal="left" vertical="center" indent="1"/>
    </xf>
    <xf numFmtId="0" fontId="99" fillId="0" borderId="4" xfId="0" applyFont="1" applyFill="1" applyBorder="1" applyAlignment="1" applyProtection="1">
      <alignment horizontal="left" indent="1"/>
    </xf>
    <xf numFmtId="0" fontId="96" fillId="0" borderId="4" xfId="0" applyFont="1" applyFill="1" applyBorder="1" applyAlignment="1" applyProtection="1">
      <alignment horizontal="left" vertical="center"/>
    </xf>
    <xf numFmtId="0" fontId="96" fillId="0" borderId="4" xfId="0" applyFont="1" applyFill="1" applyBorder="1" applyAlignment="1" applyProtection="1">
      <alignment horizontal="left" indent="1"/>
    </xf>
    <xf numFmtId="0" fontId="96" fillId="0" borderId="10" xfId="0" applyFont="1" applyFill="1" applyBorder="1" applyAlignment="1" applyProtection="1">
      <alignment horizontal="left" indent="1"/>
    </xf>
    <xf numFmtId="0" fontId="96" fillId="0" borderId="0" xfId="0" applyFont="1" applyFill="1" applyBorder="1" applyAlignment="1" applyProtection="1">
      <alignment horizontal="center" vertical="center"/>
    </xf>
    <xf numFmtId="0" fontId="97" fillId="0" borderId="5" xfId="0" applyFont="1" applyFill="1" applyBorder="1" applyAlignment="1" applyProtection="1">
      <alignment vertical="center" shrinkToFit="1"/>
    </xf>
    <xf numFmtId="0" fontId="96" fillId="0" borderId="9" xfId="0" applyFont="1" applyFill="1" applyBorder="1" applyAlignment="1" applyProtection="1">
      <alignment horizontal="left" indent="1"/>
    </xf>
    <xf numFmtId="0" fontId="96" fillId="0" borderId="12" xfId="0" applyFont="1" applyFill="1" applyBorder="1" applyAlignment="1" applyProtection="1">
      <alignment horizontal="left" indent="1"/>
    </xf>
    <xf numFmtId="0" fontId="54" fillId="0" borderId="2" xfId="0" applyFont="1" applyFill="1" applyBorder="1" applyAlignment="1" applyProtection="1">
      <alignment horizontal="left" vertical="center" wrapText="1"/>
    </xf>
    <xf numFmtId="0" fontId="96" fillId="0" borderId="10" xfId="0" applyFont="1" applyFill="1" applyBorder="1" applyAlignment="1" applyProtection="1">
      <alignment horizontal="left" vertical="center" indent="1"/>
    </xf>
    <xf numFmtId="0" fontId="96" fillId="0" borderId="4" xfId="0" applyFont="1" applyFill="1" applyBorder="1" applyAlignment="1" applyProtection="1">
      <alignment vertical="center"/>
    </xf>
    <xf numFmtId="0" fontId="96" fillId="0" borderId="10" xfId="0" applyFont="1" applyFill="1" applyBorder="1" applyAlignment="1" applyProtection="1">
      <alignment vertical="center"/>
    </xf>
    <xf numFmtId="0" fontId="96" fillId="0" borderId="4" xfId="0" applyFont="1" applyFill="1" applyBorder="1" applyAlignment="1" applyProtection="1">
      <alignment horizontal="left" vertical="center" shrinkToFit="1"/>
    </xf>
    <xf numFmtId="0" fontId="96" fillId="0" borderId="7" xfId="0" applyFont="1" applyFill="1" applyBorder="1" applyAlignment="1" applyProtection="1">
      <alignment horizontal="left" indent="1"/>
    </xf>
    <xf numFmtId="0" fontId="96" fillId="0" borderId="3" xfId="0" applyFont="1" applyFill="1" applyBorder="1" applyAlignment="1" applyProtection="1">
      <alignment vertical="center"/>
    </xf>
    <xf numFmtId="0" fontId="0" fillId="0" borderId="6" xfId="0" applyFont="1" applyFill="1" applyBorder="1" applyProtection="1"/>
    <xf numFmtId="0" fontId="96" fillId="0" borderId="10" xfId="0" applyFont="1" applyFill="1" applyBorder="1" applyAlignment="1" applyProtection="1">
      <alignment horizontal="left" vertical="center" wrapText="1"/>
    </xf>
    <xf numFmtId="0" fontId="0" fillId="0" borderId="0" xfId="0" applyFont="1" applyFill="1" applyBorder="1" applyProtection="1"/>
    <xf numFmtId="0" fontId="99" fillId="0" borderId="2" xfId="0" applyFont="1" applyFill="1" applyBorder="1" applyAlignment="1" applyProtection="1">
      <alignment horizontal="left" vertical="center" wrapText="1"/>
    </xf>
    <xf numFmtId="0" fontId="96" fillId="0" borderId="4" xfId="0" applyFont="1" applyFill="1" applyBorder="1" applyAlignment="1" applyProtection="1">
      <alignment vertical="center" shrinkToFit="1"/>
    </xf>
    <xf numFmtId="0" fontId="146" fillId="0" borderId="10" xfId="0" applyFont="1" applyFill="1" applyBorder="1" applyAlignment="1" applyProtection="1">
      <alignment horizontal="left" vertical="center" shrinkToFit="1"/>
    </xf>
    <xf numFmtId="0" fontId="99" fillId="0" borderId="2" xfId="0" applyFont="1" applyFill="1" applyBorder="1" applyAlignment="1" applyProtection="1">
      <alignment horizontal="left" vertical="center"/>
    </xf>
    <xf numFmtId="0" fontId="99" fillId="0" borderId="9" xfId="0" applyFont="1" applyFill="1" applyBorder="1" applyAlignment="1" applyProtection="1">
      <alignment horizontal="left" vertical="center" indent="1"/>
    </xf>
    <xf numFmtId="0" fontId="99" fillId="0" borderId="10" xfId="0" applyFont="1" applyFill="1" applyBorder="1" applyAlignment="1" applyProtection="1">
      <alignment horizontal="left" vertical="center" wrapText="1" indent="1"/>
    </xf>
    <xf numFmtId="0" fontId="96" fillId="0" borderId="2" xfId="0" applyFont="1" applyFill="1" applyBorder="1" applyAlignment="1" applyProtection="1">
      <alignment horizontal="center" vertical="center" wrapText="1"/>
    </xf>
    <xf numFmtId="0" fontId="96" fillId="0" borderId="2" xfId="0" applyFont="1" applyFill="1" applyBorder="1" applyAlignment="1" applyProtection="1">
      <alignment horizontal="center" vertical="center"/>
    </xf>
    <xf numFmtId="0" fontId="96" fillId="0" borderId="10" xfId="0" applyFont="1" applyFill="1" applyBorder="1" applyAlignment="1" applyProtection="1">
      <alignment vertical="center" wrapText="1" shrinkToFit="1"/>
    </xf>
    <xf numFmtId="0" fontId="54" fillId="0" borderId="11" xfId="0" applyFont="1" applyFill="1" applyBorder="1" applyAlignment="1" applyProtection="1">
      <alignment vertical="center"/>
    </xf>
    <xf numFmtId="0" fontId="99" fillId="0" borderId="12" xfId="0" applyFont="1" applyFill="1" applyBorder="1" applyAlignment="1" applyProtection="1">
      <alignment horizontal="left" vertical="center" indent="1"/>
    </xf>
    <xf numFmtId="0" fontId="96" fillId="0" borderId="12" xfId="0" applyFont="1" applyFill="1" applyBorder="1" applyAlignment="1" applyProtection="1">
      <alignment horizontal="left" vertical="center"/>
    </xf>
    <xf numFmtId="0" fontId="100" fillId="0" borderId="3" xfId="0" applyFont="1" applyBorder="1" applyAlignment="1" applyProtection="1">
      <alignment vertical="top"/>
    </xf>
    <xf numFmtId="0" fontId="99" fillId="0" borderId="4" xfId="0" applyFont="1" applyBorder="1" applyProtection="1"/>
    <xf numFmtId="0" fontId="99" fillId="0" borderId="10" xfId="0" applyFont="1" applyBorder="1" applyProtection="1"/>
    <xf numFmtId="0" fontId="104" fillId="0" borderId="2" xfId="0" applyFont="1" applyFill="1" applyBorder="1" applyAlignment="1" applyProtection="1">
      <alignment horizontal="center" vertical="center"/>
    </xf>
    <xf numFmtId="0" fontId="96" fillId="0" borderId="5" xfId="0" applyFont="1" applyFill="1" applyBorder="1" applyAlignment="1" applyProtection="1">
      <alignment horizontal="left" vertical="center"/>
    </xf>
    <xf numFmtId="0" fontId="99" fillId="0" borderId="4" xfId="0" applyFont="1" applyFill="1" applyBorder="1" applyProtection="1"/>
    <xf numFmtId="0" fontId="96" fillId="0" borderId="4" xfId="0" applyFont="1" applyFill="1" applyBorder="1" applyAlignment="1" applyProtection="1">
      <alignment vertical="center" wrapText="1"/>
    </xf>
    <xf numFmtId="0" fontId="99" fillId="0" borderId="10" xfId="0" applyFont="1" applyFill="1" applyBorder="1" applyProtection="1"/>
    <xf numFmtId="0" fontId="99" fillId="0" borderId="0" xfId="0" applyFont="1" applyProtection="1"/>
    <xf numFmtId="0" fontId="96" fillId="0" borderId="7" xfId="0" applyFont="1" applyFill="1" applyBorder="1" applyAlignment="1" applyProtection="1">
      <alignment horizontal="left" vertical="center"/>
    </xf>
    <xf numFmtId="0" fontId="99" fillId="0" borderId="5" xfId="0" applyFont="1" applyFill="1" applyBorder="1" applyAlignment="1" applyProtection="1">
      <alignment horizontal="center" vertical="center"/>
    </xf>
    <xf numFmtId="0" fontId="99" fillId="0" borderId="5" xfId="0" applyFont="1" applyFill="1" applyBorder="1" applyAlignment="1" applyProtection="1">
      <alignment horizontal="center" vertical="center" textRotation="255"/>
    </xf>
    <xf numFmtId="0" fontId="99" fillId="0" borderId="0" xfId="0" applyFont="1" applyFill="1" applyBorder="1" applyAlignment="1" applyProtection="1"/>
    <xf numFmtId="0" fontId="99" fillId="0" borderId="0" xfId="0" applyFont="1" applyFill="1" applyBorder="1" applyAlignment="1" applyProtection="1">
      <alignment horizontal="center" vertical="center"/>
    </xf>
    <xf numFmtId="0" fontId="99" fillId="0" borderId="0" xfId="0" applyFont="1" applyFill="1" applyBorder="1" applyAlignment="1" applyProtection="1">
      <alignment horizontal="center" vertical="center" textRotation="255"/>
    </xf>
    <xf numFmtId="0" fontId="54" fillId="0" borderId="0" xfId="0" applyFont="1" applyFill="1" applyBorder="1" applyAlignment="1" applyProtection="1">
      <alignment horizontal="left" vertical="center"/>
    </xf>
    <xf numFmtId="0" fontId="96" fillId="0" borderId="0" xfId="0" applyFont="1" applyFill="1" applyProtection="1"/>
    <xf numFmtId="0" fontId="96" fillId="0" borderId="0" xfId="0" applyFont="1" applyFill="1" applyAlignment="1" applyProtection="1">
      <alignment horizontal="left" indent="1"/>
    </xf>
    <xf numFmtId="0" fontId="96" fillId="0" borderId="0" xfId="0" applyFont="1" applyFill="1" applyAlignment="1" applyProtection="1">
      <alignment horizontal="left" vertical="center" indent="1"/>
    </xf>
    <xf numFmtId="0" fontId="99" fillId="0" borderId="9" xfId="0" applyFont="1" applyFill="1" applyBorder="1" applyAlignment="1" applyProtection="1">
      <alignment horizontal="left" vertical="top" wrapText="1"/>
    </xf>
    <xf numFmtId="0" fontId="99" fillId="0" borderId="7" xfId="0" applyFont="1" applyFill="1" applyBorder="1" applyAlignment="1" applyProtection="1">
      <alignment horizontal="left" vertical="top" wrapText="1"/>
    </xf>
    <xf numFmtId="0" fontId="99" fillId="0" borderId="12" xfId="0" applyFont="1" applyFill="1" applyBorder="1" applyAlignment="1" applyProtection="1">
      <alignment horizontal="left" vertical="top" wrapText="1"/>
    </xf>
    <xf numFmtId="0" fontId="96" fillId="0" borderId="0" xfId="0" applyFont="1" applyFill="1" applyBorder="1" applyAlignment="1" applyProtection="1">
      <alignment horizontal="center" shrinkToFit="1"/>
    </xf>
    <xf numFmtId="0" fontId="0" fillId="0" borderId="0" xfId="0" applyFont="1" applyFill="1" applyBorder="1" applyAlignment="1" applyProtection="1">
      <alignment horizontal="center" vertical="center"/>
    </xf>
    <xf numFmtId="0" fontId="0" fillId="0" borderId="0" xfId="0" applyFont="1" applyFill="1" applyBorder="1" applyAlignment="1" applyProtection="1"/>
    <xf numFmtId="0" fontId="137" fillId="0" borderId="2" xfId="0" applyFont="1" applyFill="1" applyBorder="1" applyAlignment="1" applyProtection="1">
      <alignment horizontal="center" vertical="center"/>
      <protection locked="0"/>
    </xf>
    <xf numFmtId="0" fontId="131" fillId="0" borderId="2" xfId="0" applyFont="1" applyFill="1" applyBorder="1" applyAlignment="1" applyProtection="1">
      <alignment horizontal="center" vertical="center" shrinkToFit="1"/>
      <protection locked="0"/>
    </xf>
    <xf numFmtId="0" fontId="96" fillId="0" borderId="4" xfId="0" applyFont="1" applyFill="1" applyBorder="1" applyAlignment="1" applyProtection="1">
      <alignment horizontal="center" vertical="center"/>
      <protection locked="0"/>
    </xf>
    <xf numFmtId="0" fontId="99" fillId="0" borderId="5" xfId="0" applyFont="1" applyFill="1" applyBorder="1" applyAlignment="1" applyProtection="1">
      <alignment vertical="center"/>
      <protection locked="0"/>
    </xf>
    <xf numFmtId="0" fontId="99" fillId="0" borderId="0" xfId="0" applyFont="1" applyFill="1" applyBorder="1" applyAlignment="1" applyProtection="1">
      <alignment vertical="center"/>
      <protection locked="0"/>
    </xf>
    <xf numFmtId="0" fontId="97" fillId="0" borderId="5" xfId="0" applyFont="1" applyFill="1" applyBorder="1" applyAlignment="1" applyProtection="1">
      <alignment horizontal="center" vertical="center" shrinkToFit="1"/>
      <protection locked="0"/>
    </xf>
    <xf numFmtId="0" fontId="97" fillId="0" borderId="26" xfId="0" applyFont="1" applyFill="1" applyBorder="1" applyAlignment="1" applyProtection="1">
      <alignment horizontal="center" vertical="center" shrinkToFit="1"/>
      <protection locked="0"/>
    </xf>
    <xf numFmtId="49" fontId="0" fillId="0" borderId="4" xfId="0" applyNumberFormat="1" applyFont="1" applyFill="1" applyBorder="1" applyAlignment="1" applyProtection="1">
      <alignment horizontal="center" vertical="center"/>
      <protection locked="0"/>
    </xf>
    <xf numFmtId="57" fontId="0" fillId="0" borderId="2" xfId="0" applyNumberFormat="1" applyFont="1" applyFill="1" applyBorder="1" applyAlignment="1" applyProtection="1">
      <alignment horizontal="center" vertical="center" shrinkToFit="1"/>
      <protection locked="0"/>
    </xf>
    <xf numFmtId="176" fontId="0" fillId="0" borderId="2" xfId="0" applyNumberFormat="1" applyFont="1" applyFill="1" applyBorder="1" applyAlignment="1" applyProtection="1">
      <alignment horizontal="center" vertical="center"/>
      <protection locked="0"/>
    </xf>
    <xf numFmtId="0" fontId="26" fillId="0" borderId="2" xfId="0" applyFont="1" applyFill="1" applyBorder="1" applyAlignment="1" applyProtection="1">
      <alignment horizontal="center" vertical="center" wrapText="1"/>
      <protection locked="0"/>
    </xf>
    <xf numFmtId="0" fontId="36" fillId="0" borderId="0" xfId="45" applyNumberFormat="1" applyFont="1" applyFill="1" applyBorder="1" applyAlignment="1" applyProtection="1">
      <alignment horizontal="left" vertical="center"/>
    </xf>
    <xf numFmtId="0" fontId="78" fillId="0" borderId="0" xfId="45" applyNumberFormat="1" applyFont="1" applyFill="1" applyBorder="1" applyAlignment="1" applyProtection="1">
      <alignment vertical="center"/>
    </xf>
    <xf numFmtId="0" fontId="78" fillId="0" borderId="0" xfId="45" applyNumberFormat="1" applyFont="1" applyAlignment="1" applyProtection="1">
      <alignment vertical="center"/>
    </xf>
    <xf numFmtId="0" fontId="78" fillId="0" borderId="0" xfId="45"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0" fillId="0" borderId="0" xfId="0" applyFont="1" applyFill="1" applyAlignment="1" applyProtection="1">
      <alignment horizontal="right" vertical="center"/>
    </xf>
    <xf numFmtId="0" fontId="17" fillId="0" borderId="0" xfId="0" applyFont="1" applyFill="1" applyBorder="1" applyAlignment="1" applyProtection="1">
      <alignment horizontal="right" vertical="top"/>
    </xf>
    <xf numFmtId="0" fontId="9" fillId="0" borderId="0" xfId="45" applyNumberFormat="1" applyFont="1" applyFill="1" applyBorder="1" applyAlignment="1" applyProtection="1">
      <alignment horizontal="right" vertical="center"/>
    </xf>
    <xf numFmtId="0" fontId="78" fillId="0" borderId="0" xfId="45" quotePrefix="1" applyNumberFormat="1" applyFont="1" applyAlignment="1" applyProtection="1">
      <alignment vertical="center"/>
    </xf>
    <xf numFmtId="0" fontId="81" fillId="0" borderId="0" xfId="45" applyNumberFormat="1" applyFont="1" applyFill="1" applyBorder="1" applyAlignment="1" applyProtection="1">
      <alignment horizontal="center" vertical="center"/>
    </xf>
    <xf numFmtId="0" fontId="9" fillId="0" borderId="0" xfId="45" applyNumberFormat="1" applyFont="1" applyAlignment="1" applyProtection="1">
      <alignment vertical="center"/>
    </xf>
    <xf numFmtId="0" fontId="78" fillId="0" borderId="0" xfId="45" applyNumberFormat="1" applyFont="1" applyFill="1" applyBorder="1" applyAlignment="1" applyProtection="1">
      <alignment horizontal="center" vertical="center"/>
    </xf>
    <xf numFmtId="0" fontId="16" fillId="0" borderId="38" xfId="45" applyNumberFormat="1" applyFont="1" applyFill="1" applyBorder="1" applyAlignment="1" applyProtection="1">
      <alignment horizontal="center" vertical="center"/>
    </xf>
    <xf numFmtId="0" fontId="36" fillId="0" borderId="36" xfId="45" applyNumberFormat="1" applyFont="1" applyFill="1" applyBorder="1" applyAlignment="1" applyProtection="1">
      <alignment horizontal="center" vertical="center" shrinkToFit="1"/>
    </xf>
    <xf numFmtId="0" fontId="36" fillId="0" borderId="36" xfId="45" applyNumberFormat="1" applyFont="1" applyFill="1" applyBorder="1" applyAlignment="1" applyProtection="1">
      <alignment horizontal="center" vertical="center"/>
    </xf>
    <xf numFmtId="0" fontId="36" fillId="0" borderId="36" xfId="45" applyNumberFormat="1" applyFont="1" applyBorder="1" applyAlignment="1" applyProtection="1">
      <alignment vertical="center"/>
    </xf>
    <xf numFmtId="0" fontId="36" fillId="0" borderId="36" xfId="45" applyNumberFormat="1" applyFont="1" applyFill="1" applyBorder="1" applyAlignment="1" applyProtection="1">
      <alignment horizontal="left" vertical="center"/>
    </xf>
    <xf numFmtId="0" fontId="81" fillId="0" borderId="0" xfId="45" applyNumberFormat="1" applyFont="1" applyFill="1" applyBorder="1" applyAlignment="1" applyProtection="1">
      <alignment horizontal="center" vertical="center" wrapText="1"/>
    </xf>
    <xf numFmtId="0" fontId="16" fillId="0" borderId="26" xfId="45" applyNumberFormat="1" applyFont="1" applyFill="1" applyBorder="1" applyAlignment="1" applyProtection="1">
      <alignment horizontal="center" vertical="center"/>
    </xf>
    <xf numFmtId="0" fontId="36" fillId="0" borderId="41" xfId="45" applyNumberFormat="1" applyFont="1" applyFill="1" applyBorder="1" applyAlignment="1" applyProtection="1">
      <alignment horizontal="center" vertical="center" shrinkToFit="1"/>
    </xf>
    <xf numFmtId="0" fontId="36" fillId="0" borderId="0" xfId="45" applyNumberFormat="1" applyFont="1" applyFill="1" applyBorder="1" applyAlignment="1" applyProtection="1">
      <alignment horizontal="center" vertical="center"/>
    </xf>
    <xf numFmtId="0" fontId="15" fillId="0" borderId="143" xfId="0" applyFont="1" applyFill="1" applyBorder="1" applyAlignment="1" applyProtection="1">
      <alignment horizontal="center" vertical="center" wrapText="1"/>
    </xf>
    <xf numFmtId="0" fontId="15" fillId="0" borderId="81" xfId="0" applyFont="1" applyFill="1" applyBorder="1" applyAlignment="1" applyProtection="1">
      <alignment horizontal="center" vertical="center" wrapText="1"/>
    </xf>
    <xf numFmtId="0" fontId="15" fillId="0" borderId="87" xfId="0" applyFont="1" applyFill="1" applyBorder="1" applyAlignment="1" applyProtection="1">
      <alignment horizontal="center" vertical="center" wrapText="1"/>
    </xf>
    <xf numFmtId="0" fontId="36" fillId="0" borderId="51" xfId="45" applyNumberFormat="1" applyFont="1" applyBorder="1" applyAlignment="1" applyProtection="1">
      <alignment vertical="center"/>
    </xf>
    <xf numFmtId="0" fontId="18" fillId="0" borderId="41" xfId="45" applyNumberFormat="1" applyFont="1" applyFill="1" applyBorder="1" applyAlignment="1" applyProtection="1">
      <alignment horizontal="right" vertical="center"/>
    </xf>
    <xf numFmtId="0" fontId="18" fillId="0" borderId="44" xfId="45" applyNumberFormat="1" applyFont="1" applyFill="1" applyBorder="1" applyAlignment="1" applyProtection="1">
      <alignment horizontal="right" vertical="center"/>
    </xf>
    <xf numFmtId="58" fontId="36" fillId="0" borderId="54" xfId="45" applyNumberFormat="1" applyFont="1" applyFill="1" applyBorder="1" applyAlignment="1" applyProtection="1">
      <alignment horizontal="center" vertical="center" shrinkToFit="1"/>
    </xf>
    <xf numFmtId="0" fontId="36" fillId="0" borderId="54" xfId="45" applyNumberFormat="1" applyFont="1" applyFill="1" applyBorder="1" applyAlignment="1" applyProtection="1">
      <alignment horizontal="center" vertical="center" shrinkToFit="1"/>
    </xf>
    <xf numFmtId="58" fontId="36" fillId="0" borderId="57" xfId="45" applyNumberFormat="1" applyFont="1" applyFill="1" applyBorder="1" applyAlignment="1" applyProtection="1">
      <alignment horizontal="center" vertical="center" shrinkToFit="1"/>
    </xf>
    <xf numFmtId="0" fontId="36" fillId="0" borderId="54" xfId="45" applyNumberFormat="1" applyFont="1" applyBorder="1" applyAlignment="1" applyProtection="1">
      <alignment horizontal="center" vertical="center"/>
    </xf>
    <xf numFmtId="0" fontId="36" fillId="0" borderId="54" xfId="45" applyNumberFormat="1" applyFont="1" applyBorder="1" applyAlignment="1" applyProtection="1">
      <alignment vertical="center"/>
    </xf>
    <xf numFmtId="0" fontId="36" fillId="0" borderId="57" xfId="45" applyNumberFormat="1" applyFont="1" applyBorder="1" applyAlignment="1" applyProtection="1">
      <alignment vertical="center"/>
    </xf>
    <xf numFmtId="0" fontId="81" fillId="0" borderId="0" xfId="45" applyNumberFormat="1" applyFont="1" applyBorder="1" applyAlignment="1" applyProtection="1">
      <alignment vertical="center"/>
    </xf>
    <xf numFmtId="0" fontId="36" fillId="0" borderId="54" xfId="45" applyNumberFormat="1" applyFont="1" applyFill="1" applyBorder="1" applyAlignment="1" applyProtection="1">
      <alignment horizontal="center" vertical="center" wrapText="1"/>
    </xf>
    <xf numFmtId="0" fontId="36" fillId="0" borderId="54" xfId="45" applyNumberFormat="1" applyFont="1" applyFill="1" applyBorder="1" applyAlignment="1" applyProtection="1">
      <alignment horizontal="right" vertical="center" wrapText="1"/>
    </xf>
    <xf numFmtId="0" fontId="78" fillId="0" borderId="54" xfId="45" applyNumberFormat="1" applyFont="1" applyBorder="1" applyAlignment="1" applyProtection="1">
      <alignment vertical="center"/>
    </xf>
    <xf numFmtId="0" fontId="78" fillId="0" borderId="57" xfId="45" applyNumberFormat="1" applyFont="1" applyBorder="1" applyAlignment="1" applyProtection="1">
      <alignment vertical="center"/>
    </xf>
    <xf numFmtId="0" fontId="36" fillId="0" borderId="56" xfId="45" applyNumberFormat="1" applyFont="1" applyFill="1" applyBorder="1" applyAlignment="1" applyProtection="1">
      <alignment vertical="center"/>
    </xf>
    <xf numFmtId="0" fontId="36" fillId="0" borderId="54" xfId="45" applyNumberFormat="1" applyFont="1" applyFill="1" applyBorder="1" applyAlignment="1" applyProtection="1">
      <alignment horizontal="center" vertical="center"/>
    </xf>
    <xf numFmtId="185" fontId="36" fillId="0" borderId="54" xfId="45" applyNumberFormat="1" applyFont="1" applyFill="1" applyBorder="1" applyAlignment="1" applyProtection="1">
      <alignment horizontal="center" vertical="center"/>
    </xf>
    <xf numFmtId="0" fontId="36" fillId="0" borderId="54" xfId="45" applyNumberFormat="1" applyFont="1" applyFill="1" applyBorder="1" applyAlignment="1" applyProtection="1">
      <alignment vertical="center"/>
    </xf>
    <xf numFmtId="0" fontId="36" fillId="0" borderId="55" xfId="45" applyNumberFormat="1" applyFont="1" applyFill="1" applyBorder="1" applyAlignment="1" applyProtection="1">
      <alignment vertical="center"/>
    </xf>
    <xf numFmtId="0" fontId="0" fillId="0" borderId="0" xfId="0" applyFont="1" applyFill="1" applyBorder="1" applyAlignment="1" applyProtection="1">
      <alignment horizontal="right" vertical="center"/>
    </xf>
    <xf numFmtId="0" fontId="0" fillId="0" borderId="0" xfId="0" applyFill="1" applyBorder="1" applyAlignment="1" applyProtection="1">
      <alignment vertical="center"/>
    </xf>
    <xf numFmtId="0" fontId="0" fillId="0" borderId="0" xfId="0" applyFont="1" applyFill="1" applyBorder="1" applyAlignment="1" applyProtection="1">
      <alignment vertical="center"/>
    </xf>
    <xf numFmtId="0" fontId="81" fillId="0" borderId="0" xfId="45" applyNumberFormat="1" applyFont="1" applyFill="1" applyBorder="1" applyAlignment="1" applyProtection="1">
      <alignment vertical="center" wrapText="1"/>
    </xf>
    <xf numFmtId="0" fontId="15" fillId="0" borderId="38" xfId="0" applyFont="1" applyFill="1" applyBorder="1" applyAlignment="1" applyProtection="1">
      <alignment horizontal="center" vertical="center" wrapText="1"/>
    </xf>
    <xf numFmtId="0" fontId="36" fillId="0" borderId="39" xfId="45" applyNumberFormat="1" applyFont="1" applyBorder="1" applyAlignment="1" applyProtection="1">
      <alignment vertical="center"/>
    </xf>
    <xf numFmtId="0" fontId="15" fillId="0" borderId="43" xfId="0" applyFont="1" applyFill="1" applyBorder="1" applyAlignment="1" applyProtection="1">
      <alignment horizontal="center" vertical="center" wrapText="1"/>
    </xf>
    <xf numFmtId="0" fontId="36" fillId="0" borderId="41" xfId="45" applyNumberFormat="1" applyFont="1" applyFill="1" applyBorder="1" applyAlignment="1" applyProtection="1">
      <alignment vertical="center"/>
    </xf>
    <xf numFmtId="0" fontId="36" fillId="0" borderId="41" xfId="45" applyNumberFormat="1" applyFont="1" applyBorder="1" applyAlignment="1" applyProtection="1">
      <alignment vertical="center"/>
    </xf>
    <xf numFmtId="0" fontId="36" fillId="0" borderId="41" xfId="45" applyNumberFormat="1" applyFont="1" applyBorder="1" applyAlignment="1" applyProtection="1">
      <alignment horizontal="center" vertical="center"/>
    </xf>
    <xf numFmtId="0" fontId="36" fillId="0" borderId="41" xfId="45" applyNumberFormat="1" applyFont="1" applyFill="1" applyBorder="1" applyAlignment="1" applyProtection="1">
      <alignment horizontal="center" vertical="center"/>
    </xf>
    <xf numFmtId="0" fontId="36" fillId="0" borderId="41" xfId="45" applyNumberFormat="1" applyFont="1" applyFill="1" applyBorder="1" applyAlignment="1" applyProtection="1">
      <alignment horizontal="left" vertical="center"/>
    </xf>
    <xf numFmtId="0" fontId="36" fillId="0" borderId="44" xfId="45" applyNumberFormat="1" applyFont="1" applyBorder="1" applyAlignment="1" applyProtection="1">
      <alignment vertical="center"/>
    </xf>
    <xf numFmtId="0" fontId="82" fillId="0" borderId="0" xfId="0" applyFont="1" applyFill="1" applyBorder="1" applyAlignment="1" applyProtection="1">
      <alignment horizontal="left" vertical="center"/>
    </xf>
    <xf numFmtId="0" fontId="36" fillId="0" borderId="38" xfId="45" applyNumberFormat="1" applyFont="1" applyFill="1" applyBorder="1" applyAlignment="1" applyProtection="1">
      <alignment horizontal="center" vertical="center" shrinkToFit="1"/>
    </xf>
    <xf numFmtId="0" fontId="36" fillId="0" borderId="36" xfId="45" applyNumberFormat="1" applyFont="1" applyFill="1" applyBorder="1" applyAlignment="1" applyProtection="1">
      <alignment vertical="center"/>
    </xf>
    <xf numFmtId="0" fontId="36" fillId="0" borderId="0" xfId="45" applyNumberFormat="1" applyFont="1" applyFill="1" applyBorder="1" applyAlignment="1" applyProtection="1">
      <alignment horizontal="center" vertical="center" shrinkToFit="1"/>
    </xf>
    <xf numFmtId="0" fontId="36" fillId="0" borderId="2" xfId="45" applyNumberFormat="1" applyFont="1" applyFill="1" applyBorder="1" applyAlignment="1" applyProtection="1">
      <alignment horizontal="center" vertical="center" shrinkToFit="1"/>
    </xf>
    <xf numFmtId="0" fontId="36" fillId="0" borderId="0" xfId="45" applyNumberFormat="1" applyFont="1" applyFill="1" applyBorder="1" applyAlignment="1" applyProtection="1">
      <alignment vertical="center"/>
    </xf>
    <xf numFmtId="0" fontId="36" fillId="0" borderId="0" xfId="45" applyNumberFormat="1" applyFont="1" applyBorder="1" applyAlignment="1" applyProtection="1">
      <alignment vertical="center"/>
    </xf>
    <xf numFmtId="0" fontId="36" fillId="0" borderId="52" xfId="45" applyNumberFormat="1" applyFont="1" applyBorder="1" applyAlignment="1" applyProtection="1">
      <alignment vertical="center"/>
    </xf>
    <xf numFmtId="0" fontId="36" fillId="0" borderId="43" xfId="45" applyNumberFormat="1" applyFont="1" applyFill="1" applyBorder="1" applyAlignment="1" applyProtection="1">
      <alignment horizontal="center" vertical="center" shrinkToFit="1"/>
    </xf>
    <xf numFmtId="0" fontId="36" fillId="0" borderId="87" xfId="45" applyNumberFormat="1" applyFont="1" applyFill="1" applyBorder="1" applyAlignment="1" applyProtection="1">
      <alignment horizontal="center" vertical="center" shrinkToFit="1"/>
    </xf>
    <xf numFmtId="0" fontId="81" fillId="0" borderId="0" xfId="45" applyFont="1" applyBorder="1" applyAlignment="1" applyProtection="1">
      <alignment horizontal="left" vertical="center" indent="1"/>
    </xf>
    <xf numFmtId="0" fontId="81" fillId="0" borderId="0" xfId="45" applyFont="1" applyBorder="1" applyAlignment="1" applyProtection="1">
      <alignment horizontal="right" vertical="center" indent="1"/>
    </xf>
    <xf numFmtId="0" fontId="16" fillId="0" borderId="2" xfId="45" applyNumberFormat="1" applyFont="1" applyFill="1" applyBorder="1" applyAlignment="1" applyProtection="1">
      <alignment horizontal="center" vertical="center"/>
    </xf>
    <xf numFmtId="177" fontId="78" fillId="0" borderId="0" xfId="45" applyNumberFormat="1" applyFont="1" applyFill="1" applyBorder="1" applyAlignment="1" applyProtection="1">
      <alignment horizontal="left" vertical="center" shrinkToFit="1"/>
    </xf>
    <xf numFmtId="177" fontId="78" fillId="0" borderId="7" xfId="45" applyNumberFormat="1" applyFont="1" applyFill="1" applyBorder="1" applyAlignment="1" applyProtection="1">
      <alignment horizontal="center" vertical="center" shrinkToFit="1"/>
    </xf>
    <xf numFmtId="0" fontId="36" fillId="0" borderId="5" xfId="45" applyNumberFormat="1" applyFont="1" applyFill="1" applyBorder="1" applyAlignment="1" applyProtection="1">
      <alignment horizontal="left" vertical="center" indent="1"/>
    </xf>
    <xf numFmtId="0" fontId="36" fillId="0" borderId="5" xfId="45" applyNumberFormat="1" applyFont="1" applyBorder="1" applyAlignment="1" applyProtection="1">
      <alignment vertical="center"/>
    </xf>
    <xf numFmtId="0" fontId="36" fillId="0" borderId="5" xfId="45" applyNumberFormat="1" applyFont="1" applyFill="1" applyBorder="1" applyAlignment="1" applyProtection="1">
      <alignment vertical="center"/>
    </xf>
    <xf numFmtId="0" fontId="36" fillId="0" borderId="5" xfId="46" applyNumberFormat="1" applyFont="1" applyFill="1" applyBorder="1" applyAlignment="1" applyProtection="1">
      <alignment vertical="center"/>
    </xf>
    <xf numFmtId="0" fontId="81" fillId="0" borderId="0" xfId="45" applyNumberFormat="1" applyFont="1" applyBorder="1" applyAlignment="1" applyProtection="1">
      <alignment horizontal="right" vertical="center" indent="1"/>
    </xf>
    <xf numFmtId="0" fontId="36" fillId="0" borderId="22" xfId="46" applyNumberFormat="1" applyFont="1" applyFill="1" applyBorder="1" applyAlignment="1" applyProtection="1">
      <alignment horizontal="center" vertical="center"/>
    </xf>
    <xf numFmtId="0" fontId="36" fillId="0" borderId="11" xfId="45" applyNumberFormat="1" applyFont="1" applyFill="1" applyBorder="1" applyAlignment="1" applyProtection="1">
      <alignment horizontal="left" vertical="center" indent="1"/>
    </xf>
    <xf numFmtId="0" fontId="36" fillId="0" borderId="1" xfId="45" applyNumberFormat="1" applyFont="1" applyFill="1" applyBorder="1" applyAlignment="1" applyProtection="1">
      <alignment horizontal="left" vertical="center" indent="1"/>
    </xf>
    <xf numFmtId="0" fontId="36" fillId="0" borderId="12" xfId="45" applyNumberFormat="1" applyFont="1" applyFill="1" applyBorder="1" applyAlignment="1" applyProtection="1">
      <alignment horizontal="center" vertical="center"/>
    </xf>
    <xf numFmtId="0" fontId="78" fillId="0" borderId="10" xfId="45" applyNumberFormat="1" applyFont="1" applyBorder="1" applyAlignment="1" applyProtection="1">
      <alignment horizontal="center" vertical="center"/>
    </xf>
    <xf numFmtId="0" fontId="102" fillId="10" borderId="2" xfId="45" applyNumberFormat="1" applyFont="1" applyFill="1" applyBorder="1" applyAlignment="1" applyProtection="1">
      <alignment horizontal="center" vertical="center"/>
    </xf>
    <xf numFmtId="0" fontId="78" fillId="0" borderId="2" xfId="45" applyNumberFormat="1" applyFont="1" applyBorder="1" applyAlignment="1" applyProtection="1">
      <alignment horizontal="center" vertical="center"/>
    </xf>
    <xf numFmtId="0" fontId="81" fillId="0" borderId="0" xfId="45" applyNumberFormat="1" applyFont="1" applyFill="1" applyBorder="1" applyAlignment="1" applyProtection="1">
      <alignment horizontal="left" vertical="center" wrapText="1" indent="1"/>
    </xf>
    <xf numFmtId="0" fontId="18" fillId="0" borderId="0" xfId="45" applyNumberFormat="1" applyFont="1" applyFill="1" applyBorder="1" applyAlignment="1" applyProtection="1">
      <alignment vertical="center"/>
    </xf>
    <xf numFmtId="0" fontId="36" fillId="0" borderId="0" xfId="45" applyNumberFormat="1" applyFont="1" applyAlignment="1" applyProtection="1">
      <alignment vertical="center"/>
    </xf>
    <xf numFmtId="0" fontId="81" fillId="0" borderId="0" xfId="45" applyNumberFormat="1" applyFont="1" applyAlignment="1" applyProtection="1">
      <alignment vertical="center"/>
    </xf>
    <xf numFmtId="0" fontId="101" fillId="0" borderId="0" xfId="45" applyNumberFormat="1" applyFont="1" applyAlignment="1" applyProtection="1">
      <alignment vertical="center"/>
    </xf>
    <xf numFmtId="0" fontId="119" fillId="0" borderId="66" xfId="57" applyFont="1" applyBorder="1" applyAlignment="1" applyProtection="1">
      <alignment horizontal="center" vertical="center" wrapText="1"/>
      <protection locked="0"/>
    </xf>
    <xf numFmtId="0" fontId="119" fillId="0" borderId="141" xfId="57" applyFont="1" applyBorder="1" applyAlignment="1" applyProtection="1">
      <alignment horizontal="center" vertical="center" wrapText="1"/>
      <protection locked="0"/>
    </xf>
    <xf numFmtId="0" fontId="119" fillId="0" borderId="65" xfId="57" applyFont="1" applyBorder="1" applyAlignment="1" applyProtection="1">
      <alignment horizontal="center" vertical="center" wrapText="1"/>
      <protection locked="0"/>
    </xf>
    <xf numFmtId="0" fontId="119" fillId="0" borderId="173" xfId="57" applyFont="1" applyBorder="1" applyAlignment="1" applyProtection="1">
      <alignment horizontal="center" vertical="center" wrapText="1"/>
      <protection locked="0"/>
    </xf>
    <xf numFmtId="0" fontId="119" fillId="0" borderId="176" xfId="57" applyFont="1" applyBorder="1" applyAlignment="1" applyProtection="1">
      <alignment horizontal="center" vertical="center" wrapText="1"/>
      <protection locked="0"/>
    </xf>
    <xf numFmtId="0" fontId="55" fillId="0" borderId="100" xfId="55" applyFont="1" applyBorder="1" applyAlignment="1" applyProtection="1">
      <alignment vertical="top" wrapText="1"/>
      <protection locked="0"/>
    </xf>
    <xf numFmtId="0" fontId="55" fillId="0" borderId="103" xfId="55" applyFont="1" applyBorder="1" applyAlignment="1" applyProtection="1">
      <alignment vertical="top" wrapText="1"/>
      <protection locked="0"/>
    </xf>
    <xf numFmtId="0" fontId="0" fillId="0" borderId="0" xfId="0" applyFill="1" applyProtection="1"/>
    <xf numFmtId="0" fontId="31" fillId="0" borderId="0" xfId="0" applyFont="1" applyFill="1" applyAlignment="1" applyProtection="1"/>
    <xf numFmtId="0" fontId="0" fillId="0" borderId="0" xfId="0" applyFont="1" applyFill="1" applyAlignment="1" applyProtection="1">
      <alignment horizontal="right" vertical="top"/>
    </xf>
    <xf numFmtId="58" fontId="27" fillId="0" borderId="0" xfId="0" applyNumberFormat="1" applyFont="1" applyFill="1" applyBorder="1" applyAlignment="1" applyProtection="1">
      <alignment horizontal="right"/>
    </xf>
    <xf numFmtId="0" fontId="0" fillId="0" borderId="1" xfId="0" applyFill="1" applyBorder="1" applyAlignment="1" applyProtection="1">
      <alignment horizontal="right"/>
    </xf>
    <xf numFmtId="0" fontId="27" fillId="0" borderId="1" xfId="0" applyFont="1" applyFill="1" applyBorder="1" applyAlignment="1" applyProtection="1">
      <alignment horizontal="right"/>
    </xf>
    <xf numFmtId="0" fontId="35" fillId="0" borderId="0" xfId="0" applyFont="1" applyFill="1" applyBorder="1" applyAlignment="1" applyProtection="1"/>
    <xf numFmtId="0" fontId="27" fillId="0" borderId="129" xfId="0" applyFont="1" applyFill="1" applyBorder="1" applyAlignment="1" applyProtection="1">
      <alignment horizontal="center" vertical="center" wrapText="1" shrinkToFit="1"/>
    </xf>
    <xf numFmtId="0" fontId="27" fillId="0" borderId="67" xfId="0" applyFont="1" applyFill="1" applyBorder="1" applyAlignment="1" applyProtection="1">
      <alignment horizontal="center" vertical="center" wrapText="1" shrinkToFit="1"/>
    </xf>
    <xf numFmtId="0" fontId="23" fillId="0" borderId="26" xfId="0" applyFont="1" applyFill="1" applyBorder="1" applyAlignment="1" applyProtection="1">
      <alignment horizontal="center" vertical="center"/>
    </xf>
    <xf numFmtId="0" fontId="96" fillId="0" borderId="0" xfId="0" applyFont="1" applyFill="1" applyBorder="1" applyAlignment="1" applyProtection="1">
      <alignment vertical="center" wrapText="1"/>
    </xf>
    <xf numFmtId="0" fontId="23" fillId="0" borderId="114" xfId="0" applyFont="1" applyFill="1" applyBorder="1" applyAlignment="1" applyProtection="1">
      <alignment horizontal="center" vertical="center" shrinkToFit="1"/>
    </xf>
    <xf numFmtId="0" fontId="23" fillId="0" borderId="115" xfId="0" applyFont="1" applyFill="1" applyBorder="1" applyAlignment="1" applyProtection="1">
      <alignment horizontal="center" vertical="center"/>
    </xf>
    <xf numFmtId="0" fontId="96" fillId="0" borderId="120" xfId="0" applyFont="1" applyFill="1" applyBorder="1" applyAlignment="1" applyProtection="1">
      <alignment vertical="center" wrapText="1"/>
    </xf>
    <xf numFmtId="0" fontId="23" fillId="0" borderId="28" xfId="0" applyFont="1" applyFill="1" applyBorder="1" applyAlignment="1" applyProtection="1">
      <alignment horizontal="center" vertical="center"/>
    </xf>
    <xf numFmtId="0" fontId="96" fillId="0" borderId="118" xfId="0" applyFont="1" applyFill="1" applyBorder="1" applyAlignment="1" applyProtection="1">
      <alignment vertical="center" wrapText="1"/>
    </xf>
    <xf numFmtId="0" fontId="23" fillId="0" borderId="65" xfId="0" applyFont="1" applyFill="1" applyBorder="1" applyAlignment="1" applyProtection="1">
      <alignment horizontal="center" vertical="center" shrinkToFit="1"/>
    </xf>
    <xf numFmtId="0" fontId="23" fillId="0" borderId="81" xfId="0" applyFont="1" applyFill="1" applyBorder="1" applyAlignment="1" applyProtection="1">
      <alignment horizontal="center" vertical="center"/>
    </xf>
    <xf numFmtId="0" fontId="96" fillId="0" borderId="140" xfId="0" applyFont="1" applyFill="1" applyBorder="1" applyAlignment="1" applyProtection="1">
      <alignment vertical="center" wrapText="1"/>
    </xf>
    <xf numFmtId="0" fontId="0" fillId="0" borderId="0" xfId="0" applyProtection="1"/>
    <xf numFmtId="0" fontId="27" fillId="0" borderId="120" xfId="0" applyFont="1" applyFill="1" applyBorder="1" applyAlignment="1" applyProtection="1">
      <alignment vertical="center" wrapText="1"/>
    </xf>
    <xf numFmtId="0" fontId="27" fillId="0" borderId="118" xfId="0" applyFont="1" applyFill="1" applyBorder="1" applyAlignment="1" applyProtection="1">
      <alignment vertical="center" wrapText="1"/>
    </xf>
    <xf numFmtId="0" fontId="0" fillId="0" borderId="0" xfId="0" applyFont="1" applyFill="1" applyBorder="1" applyAlignment="1" applyProtection="1">
      <alignment vertical="center" wrapText="1"/>
    </xf>
    <xf numFmtId="0" fontId="99" fillId="0" borderId="0" xfId="0" applyFont="1" applyFill="1" applyBorder="1" applyAlignment="1" applyProtection="1">
      <alignment vertical="center" wrapText="1"/>
    </xf>
    <xf numFmtId="0" fontId="27" fillId="0" borderId="140" xfId="0" applyFont="1" applyFill="1" applyBorder="1" applyAlignment="1" applyProtection="1">
      <alignment vertical="center" wrapText="1"/>
    </xf>
    <xf numFmtId="0" fontId="0" fillId="0" borderId="0" xfId="0" applyFill="1" applyBorder="1" applyAlignment="1" applyProtection="1">
      <alignment horizontal="center" vertical="center"/>
    </xf>
    <xf numFmtId="0" fontId="0" fillId="0" borderId="0" xfId="0" applyFill="1" applyBorder="1" applyAlignment="1" applyProtection="1">
      <alignment horizontal="center" vertical="top" shrinkToFit="1"/>
    </xf>
    <xf numFmtId="0" fontId="92" fillId="0" borderId="0" xfId="0" applyFont="1" applyFill="1" applyBorder="1" applyAlignment="1" applyProtection="1">
      <alignment horizontal="center" vertical="top" shrinkToFit="1"/>
    </xf>
    <xf numFmtId="0" fontId="0" fillId="0" borderId="0" xfId="0" applyFont="1" applyProtection="1"/>
    <xf numFmtId="0" fontId="27" fillId="0" borderId="0" xfId="0" applyFont="1" applyFill="1" applyBorder="1" applyAlignment="1" applyProtection="1">
      <alignment horizontal="left" vertical="center"/>
    </xf>
    <xf numFmtId="0" fontId="27" fillId="0" borderId="0" xfId="0" applyFont="1" applyFill="1" applyBorder="1" applyAlignment="1" applyProtection="1">
      <alignment horizontal="left" vertical="center" wrapText="1"/>
    </xf>
    <xf numFmtId="0" fontId="27" fillId="3" borderId="0" xfId="0" applyFont="1" applyFill="1" applyProtection="1"/>
    <xf numFmtId="0" fontId="27" fillId="3" borderId="0" xfId="0" applyFont="1" applyFill="1" applyAlignment="1" applyProtection="1">
      <alignment horizontal="right"/>
    </xf>
    <xf numFmtId="0" fontId="0" fillId="3" borderId="0" xfId="0" applyFill="1" applyProtection="1"/>
    <xf numFmtId="0" fontId="0" fillId="8" borderId="0" xfId="0" applyFill="1" applyProtection="1"/>
    <xf numFmtId="0" fontId="41" fillId="0" borderId="0" xfId="3" applyFont="1" applyFill="1" applyAlignment="1" applyProtection="1"/>
    <xf numFmtId="0" fontId="158" fillId="0" borderId="0" xfId="0" applyFont="1" applyFill="1" applyBorder="1" applyAlignment="1" applyProtection="1">
      <alignment horizontal="right" vertical="top"/>
    </xf>
    <xf numFmtId="0" fontId="41" fillId="0" borderId="0" xfId="0" applyFont="1" applyFill="1" applyAlignment="1" applyProtection="1">
      <alignment vertical="center"/>
    </xf>
    <xf numFmtId="0" fontId="41" fillId="0" borderId="0" xfId="3" applyFont="1" applyFill="1" applyBorder="1" applyAlignment="1" applyProtection="1">
      <alignment vertical="center"/>
    </xf>
    <xf numFmtId="186" fontId="184" fillId="0" borderId="1" xfId="0" applyNumberFormat="1" applyFont="1" applyFill="1" applyBorder="1" applyAlignment="1" applyProtection="1">
      <alignment horizontal="right" vertical="center" shrinkToFit="1"/>
    </xf>
    <xf numFmtId="0" fontId="184" fillId="0" borderId="0" xfId="0" applyFont="1" applyFill="1" applyBorder="1" applyAlignment="1" applyProtection="1">
      <alignment vertical="center"/>
    </xf>
    <xf numFmtId="0" fontId="41" fillId="0" borderId="8" xfId="3" applyFont="1" applyFill="1" applyBorder="1" applyAlignment="1" applyProtection="1">
      <alignment vertical="center"/>
    </xf>
    <xf numFmtId="0" fontId="41" fillId="0" borderId="5" xfId="3" applyFont="1" applyFill="1" applyBorder="1" applyAlignment="1" applyProtection="1">
      <alignment vertical="center"/>
    </xf>
    <xf numFmtId="0" fontId="41" fillId="0" borderId="82" xfId="3" applyFont="1" applyFill="1" applyBorder="1" applyAlignment="1" applyProtection="1">
      <alignment vertical="center"/>
    </xf>
    <xf numFmtId="0" fontId="41" fillId="0" borderId="9" xfId="0" applyFont="1" applyFill="1" applyBorder="1" applyAlignment="1" applyProtection="1">
      <alignment vertical="center"/>
    </xf>
    <xf numFmtId="0" fontId="41" fillId="0" borderId="8" xfId="0" applyFont="1" applyFill="1" applyBorder="1" applyAlignment="1" applyProtection="1">
      <alignment vertical="center"/>
    </xf>
    <xf numFmtId="0" fontId="41" fillId="0" borderId="7" xfId="0" applyFont="1" applyFill="1" applyBorder="1" applyAlignment="1" applyProtection="1">
      <alignment vertical="center"/>
    </xf>
    <xf numFmtId="0" fontId="41" fillId="0" borderId="11" xfId="3" applyFont="1" applyFill="1" applyBorder="1" applyAlignment="1" applyProtection="1">
      <alignment vertical="center"/>
    </xf>
    <xf numFmtId="0" fontId="41" fillId="0" borderId="1" xfId="3" applyFont="1" applyFill="1" applyBorder="1" applyAlignment="1" applyProtection="1">
      <alignment vertical="center"/>
    </xf>
    <xf numFmtId="0" fontId="41" fillId="0" borderId="83" xfId="3" applyFont="1" applyFill="1" applyBorder="1" applyAlignment="1" applyProtection="1">
      <alignment vertical="center"/>
    </xf>
    <xf numFmtId="0" fontId="41" fillId="0" borderId="12" xfId="0" applyFont="1" applyFill="1" applyBorder="1" applyAlignment="1" applyProtection="1">
      <alignment vertical="center"/>
    </xf>
    <xf numFmtId="0" fontId="41" fillId="0" borderId="11" xfId="0" applyFont="1" applyFill="1" applyBorder="1" applyAlignment="1" applyProtection="1">
      <alignment vertical="center"/>
    </xf>
    <xf numFmtId="0" fontId="41" fillId="0" borderId="1" xfId="0" applyFont="1" applyFill="1" applyBorder="1" applyAlignment="1" applyProtection="1">
      <alignment vertical="center"/>
    </xf>
    <xf numFmtId="0" fontId="41" fillId="0" borderId="8" xfId="3" applyFont="1" applyFill="1" applyBorder="1" applyAlignment="1" applyProtection="1">
      <alignment horizontal="left" vertical="center"/>
    </xf>
    <xf numFmtId="0" fontId="41" fillId="0" borderId="4" xfId="3" applyFont="1" applyFill="1" applyBorder="1" applyAlignment="1" applyProtection="1">
      <alignment horizontal="center" vertical="center"/>
    </xf>
    <xf numFmtId="0" fontId="41" fillId="0" borderId="4" xfId="3" applyFont="1" applyFill="1" applyBorder="1" applyAlignment="1" applyProtection="1">
      <alignment vertical="center" wrapText="1"/>
    </xf>
    <xf numFmtId="0" fontId="41" fillId="0" borderId="4" xfId="3" applyFont="1" applyFill="1" applyBorder="1" applyAlignment="1" applyProtection="1">
      <alignment vertical="center"/>
    </xf>
    <xf numFmtId="0" fontId="41" fillId="0" borderId="6" xfId="3" applyFont="1" applyFill="1" applyBorder="1" applyAlignment="1" applyProtection="1">
      <alignment horizontal="center" vertical="center"/>
    </xf>
    <xf numFmtId="0" fontId="41" fillId="0" borderId="0" xfId="0" applyFont="1" applyFill="1" applyBorder="1" applyAlignment="1" applyProtection="1">
      <alignment vertical="center"/>
    </xf>
    <xf numFmtId="0" fontId="41" fillId="0" borderId="2" xfId="3" applyFont="1" applyFill="1" applyBorder="1" applyAlignment="1" applyProtection="1">
      <alignment horizontal="center" vertical="center"/>
    </xf>
    <xf numFmtId="0" fontId="41" fillId="0" borderId="4" xfId="3" applyFont="1" applyFill="1" applyBorder="1" applyAlignment="1" applyProtection="1">
      <alignment horizontal="center" vertical="center" wrapText="1"/>
    </xf>
    <xf numFmtId="0" fontId="41" fillId="0" borderId="3" xfId="3" applyFont="1" applyFill="1" applyBorder="1" applyAlignment="1" applyProtection="1">
      <alignment horizontal="center" vertical="center" wrapText="1"/>
    </xf>
    <xf numFmtId="0" fontId="41" fillId="0" borderId="4" xfId="3" applyFont="1" applyFill="1" applyBorder="1" applyAlignment="1" applyProtection="1">
      <alignment horizontal="center" vertical="center" shrinkToFit="1"/>
    </xf>
    <xf numFmtId="0" fontId="41" fillId="0" borderId="85" xfId="3" applyFont="1" applyFill="1" applyBorder="1" applyAlignment="1" applyProtection="1">
      <alignment horizontal="center" vertical="center" shrinkToFit="1"/>
    </xf>
    <xf numFmtId="0" fontId="162" fillId="0" borderId="86" xfId="3" applyFont="1" applyFill="1" applyBorder="1" applyAlignment="1" applyProtection="1">
      <alignment horizontal="center" vertical="center" shrinkToFit="1"/>
    </xf>
    <xf numFmtId="0" fontId="41" fillId="0" borderId="10" xfId="3" applyFont="1" applyFill="1" applyBorder="1" applyAlignment="1" applyProtection="1">
      <alignment horizontal="center" vertical="center" shrinkToFit="1"/>
    </xf>
    <xf numFmtId="0" fontId="41" fillId="0" borderId="10" xfId="3" applyFont="1" applyFill="1" applyBorder="1" applyAlignment="1" applyProtection="1">
      <alignment horizontal="center" vertical="center"/>
    </xf>
    <xf numFmtId="0" fontId="41" fillId="0" borderId="5" xfId="3" applyFont="1" applyFill="1" applyBorder="1" applyAlignment="1" applyProtection="1">
      <alignment horizontal="center" vertical="center"/>
    </xf>
    <xf numFmtId="0" fontId="41" fillId="0" borderId="5" xfId="3" applyFont="1" applyFill="1" applyBorder="1" applyAlignment="1" applyProtection="1">
      <alignment vertical="center" shrinkToFit="1"/>
    </xf>
    <xf numFmtId="0" fontId="175" fillId="0" borderId="0" xfId="3" applyFont="1" applyFill="1" applyBorder="1" applyAlignment="1" applyProtection="1">
      <alignment horizontal="left" vertical="center"/>
    </xf>
    <xf numFmtId="0" fontId="41" fillId="0" borderId="0" xfId="3" applyFont="1" applyFill="1" applyBorder="1" applyAlignment="1" applyProtection="1">
      <alignment horizontal="center" vertical="center"/>
    </xf>
    <xf numFmtId="0" fontId="175" fillId="0" borderId="0" xfId="3" applyFont="1" applyFill="1" applyBorder="1" applyAlignment="1" applyProtection="1">
      <alignment vertical="center"/>
    </xf>
    <xf numFmtId="0" fontId="163" fillId="0" borderId="0" xfId="3" applyFont="1" applyFill="1" applyBorder="1" applyAlignment="1" applyProtection="1">
      <alignment vertical="center"/>
    </xf>
    <xf numFmtId="0" fontId="175" fillId="0" borderId="0" xfId="3" applyFont="1" applyFill="1" applyAlignment="1" applyProtection="1">
      <alignment vertical="center"/>
    </xf>
    <xf numFmtId="0" fontId="41" fillId="0" borderId="0" xfId="3" applyFont="1" applyFill="1" applyAlignment="1" applyProtection="1">
      <alignment vertical="center"/>
    </xf>
    <xf numFmtId="0" fontId="163" fillId="0" borderId="0" xfId="3" applyFont="1" applyFill="1" applyAlignment="1" applyProtection="1">
      <alignment vertical="center"/>
    </xf>
    <xf numFmtId="0" fontId="175" fillId="0" borderId="0" xfId="0" applyFont="1" applyFill="1" applyAlignment="1" applyProtection="1">
      <alignment vertical="center"/>
    </xf>
    <xf numFmtId="0" fontId="41" fillId="0" borderId="0" xfId="0" applyFont="1" applyFill="1" applyBorder="1" applyAlignment="1" applyProtection="1">
      <alignment horizontal="right" vertical="center"/>
    </xf>
    <xf numFmtId="0" fontId="162" fillId="0" borderId="0" xfId="0" applyFont="1" applyFill="1" applyBorder="1" applyAlignment="1" applyProtection="1">
      <alignment vertical="center"/>
    </xf>
    <xf numFmtId="0" fontId="183" fillId="0" borderId="0" xfId="8" applyFont="1" applyFill="1" applyProtection="1">
      <alignment vertical="center"/>
    </xf>
    <xf numFmtId="0" fontId="41" fillId="0" borderId="0" xfId="3" applyFont="1" applyFill="1" applyBorder="1" applyAlignment="1" applyProtection="1">
      <alignment horizontal="left" vertical="center"/>
    </xf>
    <xf numFmtId="0" fontId="16" fillId="0" borderId="0" xfId="0" applyFont="1" applyProtection="1"/>
    <xf numFmtId="186" fontId="162" fillId="0" borderId="1" xfId="0" applyNumberFormat="1" applyFont="1" applyFill="1" applyBorder="1" applyAlignment="1" applyProtection="1">
      <alignment horizontal="right" vertical="center" shrinkToFit="1"/>
      <protection locked="0"/>
    </xf>
    <xf numFmtId="0" fontId="41" fillId="0" borderId="85" xfId="3" applyFont="1" applyFill="1" applyBorder="1" applyAlignment="1" applyProtection="1">
      <alignment horizontal="center" vertical="center" shrinkToFit="1"/>
      <protection locked="0"/>
    </xf>
    <xf numFmtId="0" fontId="162" fillId="0" borderId="86" xfId="3" applyFont="1" applyFill="1" applyBorder="1" applyAlignment="1" applyProtection="1">
      <alignment horizontal="center" vertical="center" shrinkToFit="1"/>
      <protection locked="0"/>
    </xf>
    <xf numFmtId="0" fontId="41" fillId="0" borderId="10" xfId="3" applyFont="1" applyFill="1" applyBorder="1" applyAlignment="1" applyProtection="1">
      <alignment horizontal="center" vertical="center" shrinkToFit="1"/>
      <protection locked="0"/>
    </xf>
    <xf numFmtId="0" fontId="41" fillId="0" borderId="4" xfId="3" applyFont="1" applyFill="1" applyBorder="1" applyAlignment="1" applyProtection="1">
      <alignment horizontal="center" vertical="center"/>
      <protection locked="0"/>
    </xf>
    <xf numFmtId="0" fontId="41" fillId="0" borderId="10" xfId="3" applyFont="1" applyFill="1" applyBorder="1" applyAlignment="1" applyProtection="1">
      <alignment horizontal="center" vertical="center"/>
      <protection locked="0"/>
    </xf>
    <xf numFmtId="0" fontId="26" fillId="0" borderId="67" xfId="0" applyFont="1" applyFill="1" applyBorder="1" applyAlignment="1" applyProtection="1">
      <alignment horizontal="left" vertical="center"/>
      <protection locked="0"/>
    </xf>
    <xf numFmtId="0" fontId="26" fillId="0" borderId="68" xfId="0" applyFont="1" applyFill="1" applyBorder="1" applyAlignment="1" applyProtection="1">
      <alignment horizontal="left" vertical="center"/>
      <protection locked="0"/>
    </xf>
    <xf numFmtId="0" fontId="26" fillId="0" borderId="94" xfId="0" applyFont="1" applyFill="1" applyBorder="1" applyAlignment="1" applyProtection="1">
      <alignment horizontal="left" vertical="center"/>
      <protection locked="0"/>
    </xf>
    <xf numFmtId="0" fontId="26" fillId="0" borderId="79" xfId="0" applyFont="1" applyFill="1" applyBorder="1" applyAlignment="1" applyProtection="1">
      <alignment horizontal="center" vertical="center" wrapText="1"/>
      <protection locked="0"/>
    </xf>
    <xf numFmtId="0" fontId="56" fillId="0" borderId="2" xfId="10" applyFont="1" applyBorder="1" applyAlignment="1" applyProtection="1">
      <alignment horizontal="center" vertical="center"/>
      <protection locked="0"/>
    </xf>
    <xf numFmtId="0" fontId="15" fillId="0" borderId="2" xfId="10" applyFont="1" applyBorder="1" applyAlignment="1" applyProtection="1">
      <alignment horizontal="center" vertical="center"/>
      <protection locked="0"/>
    </xf>
    <xf numFmtId="0" fontId="28" fillId="0" borderId="2" xfId="10" applyFont="1" applyBorder="1" applyAlignment="1" applyProtection="1">
      <alignment horizontal="center" vertical="center"/>
      <protection locked="0"/>
    </xf>
    <xf numFmtId="0" fontId="11" fillId="3" borderId="2" xfId="3" applyFont="1" applyFill="1" applyBorder="1" applyProtection="1">
      <alignment vertical="center"/>
      <protection locked="0"/>
    </xf>
    <xf numFmtId="0" fontId="144" fillId="3" borderId="0" xfId="3" applyFont="1" applyFill="1" applyAlignment="1" applyProtection="1">
      <alignment vertical="center"/>
      <protection locked="0"/>
    </xf>
    <xf numFmtId="0" fontId="129" fillId="0" borderId="0" xfId="3" applyFont="1" applyProtection="1">
      <alignment vertical="center"/>
      <protection locked="0"/>
    </xf>
    <xf numFmtId="58" fontId="64" fillId="0" borderId="1" xfId="0" applyNumberFormat="1" applyFont="1" applyBorder="1" applyAlignment="1" applyProtection="1">
      <alignment horizontal="center" vertical="center" wrapText="1"/>
      <protection locked="0"/>
    </xf>
    <xf numFmtId="0" fontId="27" fillId="0" borderId="10" xfId="0" applyFont="1" applyFill="1" applyBorder="1" applyAlignment="1" applyProtection="1">
      <alignment vertical="center" wrapText="1"/>
      <protection locked="0"/>
    </xf>
    <xf numFmtId="0" fontId="27" fillId="0" borderId="4" xfId="0" applyFont="1" applyFill="1" applyBorder="1" applyAlignment="1" applyProtection="1">
      <alignment horizontal="right" vertical="center" wrapText="1"/>
      <protection locked="0"/>
    </xf>
    <xf numFmtId="0" fontId="27" fillId="0" borderId="4" xfId="0"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shrinkToFit="1"/>
      <protection locked="0"/>
    </xf>
    <xf numFmtId="177" fontId="0" fillId="0" borderId="66" xfId="0" applyNumberFormat="1" applyFill="1" applyBorder="1" applyAlignment="1" applyProtection="1">
      <alignment horizontal="left" vertical="center" wrapText="1"/>
      <protection locked="0"/>
    </xf>
    <xf numFmtId="177" fontId="0" fillId="0" borderId="67" xfId="0" applyNumberFormat="1" applyFill="1" applyBorder="1" applyAlignment="1" applyProtection="1">
      <alignment horizontal="left" vertical="center" wrapText="1"/>
      <protection locked="0"/>
    </xf>
    <xf numFmtId="177" fontId="0" fillId="0" borderId="65" xfId="0" applyNumberFormat="1" applyFill="1" applyBorder="1" applyAlignment="1" applyProtection="1">
      <alignment horizontal="left" vertical="center" wrapText="1"/>
      <protection locked="0"/>
    </xf>
    <xf numFmtId="0" fontId="15" fillId="0" borderId="50" xfId="0" applyFont="1" applyFill="1" applyBorder="1" applyAlignment="1" applyProtection="1">
      <alignment vertical="center"/>
      <protection locked="0"/>
    </xf>
    <xf numFmtId="0" fontId="15" fillId="0" borderId="35" xfId="0" applyFont="1" applyFill="1" applyBorder="1" applyAlignment="1" applyProtection="1">
      <alignment vertical="center"/>
      <protection locked="0"/>
    </xf>
    <xf numFmtId="0" fontId="15" fillId="0" borderId="36" xfId="0" applyFont="1" applyFill="1" applyBorder="1" applyAlignment="1" applyProtection="1">
      <alignment vertical="center"/>
      <protection locked="0"/>
    </xf>
    <xf numFmtId="0" fontId="15" fillId="0" borderId="63" xfId="0" applyFont="1" applyFill="1" applyBorder="1" applyAlignment="1" applyProtection="1">
      <alignment vertical="center"/>
      <protection locked="0"/>
    </xf>
    <xf numFmtId="0" fontId="15" fillId="0" borderId="104" xfId="0" applyFont="1" applyFill="1" applyBorder="1" applyAlignment="1" applyProtection="1">
      <alignment vertical="center"/>
      <protection locked="0"/>
    </xf>
    <xf numFmtId="0" fontId="15" fillId="0" borderId="62" xfId="0" applyFont="1" applyFill="1" applyBorder="1" applyAlignment="1" applyProtection="1">
      <alignment vertical="center"/>
      <protection locked="0"/>
    </xf>
    <xf numFmtId="0" fontId="12" fillId="0" borderId="26" xfId="0" applyFont="1" applyFill="1" applyBorder="1" applyAlignment="1" applyProtection="1">
      <alignment vertical="center"/>
      <protection locked="0"/>
    </xf>
    <xf numFmtId="0" fontId="12" fillId="0" borderId="28" xfId="0" applyFont="1" applyFill="1" applyBorder="1" applyAlignment="1" applyProtection="1">
      <alignment vertical="center"/>
      <protection locked="0"/>
    </xf>
    <xf numFmtId="0" fontId="15" fillId="0" borderId="4" xfId="0" applyFont="1" applyFill="1" applyBorder="1" applyAlignment="1" applyProtection="1">
      <alignment horizontal="center" vertical="center"/>
      <protection locked="0"/>
    </xf>
    <xf numFmtId="0" fontId="12" fillId="0" borderId="2" xfId="0" applyFont="1" applyFill="1" applyBorder="1" applyAlignment="1" applyProtection="1">
      <alignment horizontal="center" vertical="center"/>
      <protection locked="0"/>
    </xf>
    <xf numFmtId="0" fontId="12" fillId="0" borderId="8" xfId="0" applyFont="1" applyFill="1" applyBorder="1" applyAlignment="1" applyProtection="1">
      <alignment horizontal="center" vertical="center"/>
      <protection locked="0"/>
    </xf>
    <xf numFmtId="0" fontId="15" fillId="0" borderId="5" xfId="0" applyFont="1" applyFill="1" applyBorder="1" applyAlignment="1" applyProtection="1">
      <alignment horizontal="center" vertical="center"/>
      <protection locked="0"/>
    </xf>
    <xf numFmtId="0" fontId="12" fillId="0" borderId="49" xfId="0" applyFont="1" applyFill="1" applyBorder="1" applyAlignment="1" applyProtection="1">
      <alignment vertical="center"/>
      <protection locked="0"/>
    </xf>
    <xf numFmtId="0" fontId="15" fillId="0" borderId="28" xfId="0" applyFont="1" applyFill="1" applyBorder="1" applyAlignment="1" applyProtection="1">
      <alignment vertical="center" wrapText="1"/>
      <protection locked="0"/>
    </xf>
    <xf numFmtId="0" fontId="15" fillId="0" borderId="8" xfId="0" applyFont="1" applyFill="1" applyBorder="1" applyAlignment="1" applyProtection="1">
      <alignment horizontal="center" vertical="center"/>
      <protection locked="0"/>
    </xf>
    <xf numFmtId="0" fontId="12" fillId="0" borderId="4" xfId="0" applyFont="1" applyFill="1" applyBorder="1" applyAlignment="1" applyProtection="1">
      <alignment horizontal="center" vertical="center"/>
      <protection locked="0"/>
    </xf>
    <xf numFmtId="0" fontId="12" fillId="0" borderId="69" xfId="0" applyFont="1" applyFill="1" applyBorder="1" applyAlignment="1" applyProtection="1">
      <alignment vertical="center"/>
      <protection locked="0"/>
    </xf>
    <xf numFmtId="0" fontId="15" fillId="0" borderId="40" xfId="0" applyFont="1" applyFill="1" applyBorder="1" applyAlignment="1" applyProtection="1">
      <alignment vertical="center"/>
      <protection locked="0"/>
    </xf>
    <xf numFmtId="0" fontId="12" fillId="0" borderId="81" xfId="0" applyFont="1" applyFill="1" applyBorder="1" applyAlignment="1" applyProtection="1">
      <alignment vertical="center"/>
      <protection locked="0"/>
    </xf>
    <xf numFmtId="0" fontId="15" fillId="0" borderId="102" xfId="0" applyFont="1" applyFill="1" applyBorder="1" applyAlignment="1" applyProtection="1">
      <alignment vertical="center"/>
      <protection locked="0"/>
    </xf>
    <xf numFmtId="0" fontId="12" fillId="0" borderId="60" xfId="0" applyFont="1" applyFill="1" applyBorder="1" applyAlignment="1" applyProtection="1">
      <alignment horizontal="center" vertical="center"/>
      <protection locked="0"/>
    </xf>
    <xf numFmtId="0" fontId="12" fillId="0" borderId="38" xfId="0" applyFont="1" applyFill="1" applyBorder="1" applyAlignment="1" applyProtection="1">
      <alignment horizontal="center" vertical="center"/>
      <protection locked="0"/>
    </xf>
    <xf numFmtId="0" fontId="15" fillId="0" borderId="48" xfId="0" applyFont="1" applyFill="1" applyBorder="1" applyAlignment="1" applyProtection="1">
      <alignment vertical="center"/>
      <protection locked="0"/>
    </xf>
    <xf numFmtId="0" fontId="15" fillId="0" borderId="5"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15" fillId="0" borderId="69" xfId="0" applyFont="1" applyFill="1" applyBorder="1" applyAlignment="1" applyProtection="1">
      <alignment vertical="center"/>
      <protection locked="0"/>
    </xf>
    <xf numFmtId="0" fontId="15" fillId="0" borderId="0" xfId="0" applyFont="1" applyFill="1" applyBorder="1" applyAlignment="1" applyProtection="1">
      <alignment horizontal="left" vertical="center" wrapText="1"/>
      <protection locked="0"/>
    </xf>
    <xf numFmtId="0" fontId="15" fillId="0" borderId="104" xfId="0" applyFont="1" applyFill="1" applyBorder="1" applyAlignment="1" applyProtection="1">
      <alignment horizontal="left" vertical="center" wrapText="1"/>
      <protection locked="0"/>
    </xf>
    <xf numFmtId="0" fontId="12" fillId="0" borderId="78" xfId="0" applyFont="1" applyFill="1" applyBorder="1" applyAlignment="1" applyProtection="1">
      <alignment vertical="center"/>
      <protection locked="0"/>
    </xf>
    <xf numFmtId="0" fontId="12" fillId="0" borderId="27" xfId="0" applyFont="1" applyFill="1" applyBorder="1" applyAlignment="1" applyProtection="1">
      <alignment vertical="center"/>
      <protection locked="0"/>
    </xf>
    <xf numFmtId="0" fontId="51" fillId="0" borderId="35" xfId="0" applyFont="1" applyFill="1" applyBorder="1" applyAlignment="1" applyProtection="1">
      <alignment vertical="center"/>
      <protection locked="0"/>
    </xf>
    <xf numFmtId="0" fontId="15" fillId="0" borderId="39" xfId="0" applyFont="1" applyFill="1" applyBorder="1" applyAlignment="1" applyProtection="1">
      <alignment vertical="center"/>
      <protection locked="0"/>
    </xf>
    <xf numFmtId="0" fontId="15" fillId="0" borderId="0" xfId="0" applyFont="1" applyFill="1" applyAlignment="1" applyProtection="1">
      <alignment vertical="center"/>
      <protection locked="0"/>
    </xf>
    <xf numFmtId="0" fontId="12" fillId="0" borderId="51" xfId="0" applyFont="1" applyFill="1" applyBorder="1" applyAlignment="1" applyProtection="1">
      <alignment vertical="center"/>
      <protection locked="0"/>
    </xf>
    <xf numFmtId="0" fontId="15" fillId="0" borderId="42" xfId="0" applyFont="1" applyFill="1" applyBorder="1" applyAlignment="1" applyProtection="1">
      <alignment vertical="center"/>
      <protection locked="0"/>
    </xf>
    <xf numFmtId="0" fontId="15" fillId="0" borderId="74" xfId="0" applyFont="1" applyFill="1" applyBorder="1" applyAlignment="1" applyProtection="1">
      <alignment horizontal="center" vertical="center"/>
      <protection locked="0"/>
    </xf>
    <xf numFmtId="0" fontId="15" fillId="0" borderId="74" xfId="0" applyFont="1" applyFill="1" applyBorder="1" applyAlignment="1" applyProtection="1">
      <alignment vertical="center"/>
      <protection locked="0"/>
    </xf>
    <xf numFmtId="0" fontId="15" fillId="0" borderId="76" xfId="0" applyFont="1" applyFill="1" applyBorder="1" applyAlignment="1" applyProtection="1">
      <alignment vertical="center"/>
      <protection locked="0"/>
    </xf>
    <xf numFmtId="0" fontId="51" fillId="0" borderId="50" xfId="0" applyFont="1" applyFill="1" applyBorder="1" applyAlignment="1" applyProtection="1">
      <alignment vertical="center"/>
      <protection locked="0"/>
    </xf>
    <xf numFmtId="0" fontId="15" fillId="0" borderId="50" xfId="0" applyFont="1" applyFill="1" applyBorder="1" applyAlignment="1" applyProtection="1">
      <alignment horizontal="left" vertical="center"/>
      <protection locked="0"/>
    </xf>
    <xf numFmtId="0" fontId="15" fillId="0" borderId="0" xfId="0" applyFont="1" applyFill="1" applyBorder="1" applyAlignment="1" applyProtection="1">
      <alignment horizontal="left" vertical="center"/>
      <protection locked="0"/>
    </xf>
    <xf numFmtId="0" fontId="12"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vertical="center"/>
      <protection locked="0"/>
    </xf>
    <xf numFmtId="0" fontId="12" fillId="0" borderId="52" xfId="0" applyFont="1" applyFill="1" applyBorder="1" applyAlignment="1" applyProtection="1">
      <alignment vertical="center"/>
      <protection locked="0"/>
    </xf>
    <xf numFmtId="0" fontId="15" fillId="0" borderId="35" xfId="0" applyFont="1" applyFill="1" applyBorder="1" applyAlignment="1" applyProtection="1">
      <alignment horizontal="left" vertical="center"/>
      <protection locked="0"/>
    </xf>
    <xf numFmtId="0" fontId="15" fillId="0" borderId="36" xfId="0" applyFont="1" applyFill="1" applyBorder="1" applyAlignment="1" applyProtection="1">
      <alignment horizontal="left" vertical="center"/>
      <protection locked="0"/>
    </xf>
    <xf numFmtId="0" fontId="12" fillId="0" borderId="36" xfId="0" applyFont="1" applyFill="1" applyBorder="1" applyAlignment="1" applyProtection="1">
      <alignment horizontal="center" vertical="center"/>
      <protection locked="0"/>
    </xf>
    <xf numFmtId="0" fontId="15" fillId="0" borderId="36" xfId="0" applyFont="1" applyFill="1" applyBorder="1" applyAlignment="1" applyProtection="1">
      <alignment horizontal="center" vertical="center" wrapText="1"/>
      <protection locked="0"/>
    </xf>
    <xf numFmtId="0" fontId="15" fillId="0" borderId="36" xfId="0" applyFont="1" applyFill="1" applyBorder="1" applyAlignment="1" applyProtection="1">
      <alignment horizontal="center" vertical="center"/>
      <protection locked="0"/>
    </xf>
    <xf numFmtId="0" fontId="12" fillId="0" borderId="36" xfId="0" applyFont="1" applyFill="1" applyBorder="1" applyAlignment="1" applyProtection="1">
      <alignment vertical="center"/>
      <protection locked="0"/>
    </xf>
    <xf numFmtId="0" fontId="12" fillId="0" borderId="39" xfId="0" applyFont="1" applyFill="1" applyBorder="1" applyAlignment="1" applyProtection="1">
      <alignment vertical="center"/>
      <protection locked="0"/>
    </xf>
    <xf numFmtId="0" fontId="15" fillId="0" borderId="0" xfId="0" applyFont="1" applyFill="1" applyBorder="1" applyAlignment="1" applyProtection="1">
      <alignment vertical="center"/>
      <protection locked="0"/>
    </xf>
    <xf numFmtId="0" fontId="12" fillId="0" borderId="51" xfId="0" applyFont="1" applyFill="1" applyBorder="1" applyAlignment="1" applyProtection="1">
      <alignment horizontal="center" vertical="center"/>
      <protection locked="0"/>
    </xf>
    <xf numFmtId="0" fontId="15" fillId="0" borderId="41" xfId="0" applyFont="1" applyFill="1" applyBorder="1" applyAlignment="1" applyProtection="1">
      <alignment horizontal="center" vertical="center"/>
      <protection locked="0"/>
    </xf>
    <xf numFmtId="0" fontId="15" fillId="0" borderId="44" xfId="0" applyFont="1" applyFill="1" applyBorder="1" applyAlignment="1" applyProtection="1">
      <alignment horizontal="center" vertical="center"/>
      <protection locked="0"/>
    </xf>
    <xf numFmtId="0" fontId="15" fillId="0" borderId="52" xfId="0" applyFont="1" applyFill="1" applyBorder="1" applyAlignment="1" applyProtection="1">
      <alignment horizontal="center" vertical="center"/>
      <protection locked="0"/>
    </xf>
    <xf numFmtId="0" fontId="51" fillId="0" borderId="100" xfId="0" applyFont="1" applyFill="1" applyBorder="1" applyAlignment="1" applyProtection="1">
      <alignment vertical="center"/>
      <protection locked="0"/>
    </xf>
    <xf numFmtId="0" fontId="15" fillId="0" borderId="53" xfId="0" applyFont="1" applyFill="1" applyBorder="1" applyAlignment="1" applyProtection="1">
      <alignment horizontal="left" vertical="center"/>
      <protection locked="0"/>
    </xf>
    <xf numFmtId="0" fontId="15" fillId="0" borderId="54" xfId="0" applyFont="1" applyFill="1" applyBorder="1" applyAlignment="1" applyProtection="1">
      <alignment horizontal="left" vertical="center"/>
      <protection locked="0"/>
    </xf>
    <xf numFmtId="0" fontId="12" fillId="0" borderId="54" xfId="0" applyFont="1" applyFill="1" applyBorder="1" applyAlignment="1" applyProtection="1">
      <alignment horizontal="center" vertical="center"/>
      <protection locked="0"/>
    </xf>
    <xf numFmtId="0" fontId="15" fillId="0" borderId="54" xfId="0" applyFont="1" applyFill="1" applyBorder="1" applyAlignment="1" applyProtection="1">
      <alignment horizontal="center" vertical="center" wrapText="1"/>
      <protection locked="0"/>
    </xf>
    <xf numFmtId="0" fontId="15" fillId="0" borderId="54" xfId="0" applyFont="1" applyFill="1" applyBorder="1" applyAlignment="1" applyProtection="1">
      <alignment horizontal="center" vertical="center"/>
      <protection locked="0"/>
    </xf>
    <xf numFmtId="0" fontId="12" fillId="0" borderId="57" xfId="0" applyFont="1" applyFill="1" applyBorder="1" applyAlignment="1" applyProtection="1">
      <alignment vertical="center"/>
      <protection locked="0"/>
    </xf>
    <xf numFmtId="0" fontId="15" fillId="0" borderId="1" xfId="0" applyFont="1" applyFill="1" applyBorder="1" applyAlignment="1" applyProtection="1">
      <alignment horizontal="center" vertical="center"/>
      <protection locked="0"/>
    </xf>
    <xf numFmtId="0" fontId="15" fillId="0" borderId="26" xfId="0" applyFont="1" applyFill="1" applyBorder="1" applyAlignment="1" applyProtection="1">
      <alignment horizontal="center" vertical="center"/>
      <protection locked="0"/>
    </xf>
    <xf numFmtId="0" fontId="15" fillId="0" borderId="49" xfId="0" applyFont="1" applyFill="1" applyBorder="1" applyAlignment="1" applyProtection="1">
      <alignment horizontal="left" vertical="center"/>
      <protection locked="0"/>
    </xf>
    <xf numFmtId="0" fontId="15" fillId="0" borderId="103" xfId="0" applyFont="1" applyFill="1" applyBorder="1" applyAlignment="1" applyProtection="1">
      <alignment vertical="center"/>
      <protection locked="0"/>
    </xf>
    <xf numFmtId="0" fontId="15" fillId="0" borderId="36" xfId="0" applyFont="1" applyFill="1" applyBorder="1" applyAlignment="1" applyProtection="1">
      <alignment horizontal="left" vertical="center" wrapText="1"/>
      <protection locked="0"/>
    </xf>
    <xf numFmtId="0" fontId="15" fillId="0" borderId="36" xfId="0" applyFont="1" applyFill="1" applyBorder="1" applyAlignment="1" applyProtection="1">
      <alignment horizontal="center" vertical="center" textRotation="255"/>
      <protection locked="0"/>
    </xf>
    <xf numFmtId="0" fontId="15" fillId="0" borderId="39" xfId="0" applyFont="1" applyFill="1" applyBorder="1" applyAlignment="1" applyProtection="1">
      <alignment horizontal="left" vertical="center"/>
      <protection locked="0"/>
    </xf>
    <xf numFmtId="0" fontId="12" fillId="0" borderId="27" xfId="0" applyFont="1" applyFill="1" applyBorder="1" applyAlignment="1" applyProtection="1">
      <alignment horizontal="center" vertical="center"/>
      <protection locked="0"/>
    </xf>
    <xf numFmtId="0" fontId="51" fillId="0" borderId="40" xfId="0" applyFont="1" applyFill="1" applyBorder="1" applyAlignment="1" applyProtection="1">
      <alignment vertical="center"/>
      <protection locked="0"/>
    </xf>
    <xf numFmtId="0" fontId="12" fillId="0" borderId="103" xfId="0" applyFont="1" applyFill="1" applyBorder="1" applyAlignment="1" applyProtection="1">
      <alignment vertical="center"/>
      <protection locked="0"/>
    </xf>
    <xf numFmtId="0" fontId="36" fillId="0" borderId="105" xfId="41" applyFont="1" applyBorder="1" applyAlignment="1" applyProtection="1">
      <alignment horizontal="center" vertical="center"/>
      <protection locked="0"/>
    </xf>
    <xf numFmtId="0" fontId="18" fillId="0" borderId="30" xfId="41" quotePrefix="1" applyFont="1" applyBorder="1" applyAlignment="1" applyProtection="1">
      <alignment horizontal="center" vertical="center" shrinkToFit="1"/>
      <protection locked="0"/>
    </xf>
    <xf numFmtId="0" fontId="36" fillId="0" borderId="115" xfId="41" applyFont="1" applyBorder="1" applyAlignment="1" applyProtection="1">
      <alignment horizontal="center" vertical="center"/>
      <protection locked="0"/>
    </xf>
    <xf numFmtId="0" fontId="18" fillId="0" borderId="22" xfId="41" quotePrefix="1" applyFont="1" applyBorder="1" applyAlignment="1" applyProtection="1">
      <alignment horizontal="center" vertical="center" shrinkToFit="1"/>
      <protection locked="0"/>
    </xf>
    <xf numFmtId="0" fontId="36" fillId="0" borderId="118" xfId="41" applyFont="1" applyBorder="1" applyAlignment="1" applyProtection="1">
      <alignment horizontal="center" vertical="center"/>
      <protection locked="0"/>
    </xf>
    <xf numFmtId="0" fontId="18" fillId="0" borderId="33" xfId="41" quotePrefix="1" applyFont="1" applyBorder="1" applyAlignment="1" applyProtection="1">
      <alignment horizontal="center" vertical="center" shrinkToFit="1"/>
      <protection locked="0"/>
    </xf>
    <xf numFmtId="0" fontId="36" fillId="0" borderId="48" xfId="41" applyFont="1" applyBorder="1" applyAlignment="1" applyProtection="1">
      <alignment vertical="center"/>
      <protection locked="0"/>
    </xf>
    <xf numFmtId="0" fontId="36" fillId="0" borderId="0" xfId="41" applyFont="1" applyBorder="1" applyProtection="1">
      <alignment vertical="center"/>
      <protection locked="0"/>
    </xf>
    <xf numFmtId="0" fontId="36" fillId="0" borderId="52" xfId="41" applyFont="1" applyBorder="1" applyProtection="1">
      <alignment vertical="center"/>
      <protection locked="0"/>
    </xf>
    <xf numFmtId="0" fontId="50" fillId="0" borderId="48" xfId="41" applyFont="1" applyBorder="1" applyProtection="1">
      <alignment vertical="center"/>
      <protection locked="0"/>
    </xf>
    <xf numFmtId="0" fontId="36" fillId="0" borderId="5" xfId="41" applyFont="1" applyBorder="1" applyProtection="1">
      <alignment vertical="center"/>
      <protection locked="0"/>
    </xf>
    <xf numFmtId="0" fontId="36" fillId="0" borderId="49" xfId="41" applyFont="1" applyBorder="1" applyProtection="1">
      <alignment vertical="center"/>
      <protection locked="0"/>
    </xf>
    <xf numFmtId="0" fontId="50" fillId="0" borderId="0" xfId="45" applyFont="1" applyAlignment="1" applyProtection="1">
      <alignment horizontal="left" vertical="center" indent="1"/>
      <protection locked="0"/>
    </xf>
    <xf numFmtId="0" fontId="81" fillId="0" borderId="0" xfId="41" applyFont="1" applyProtection="1">
      <alignment vertical="center"/>
      <protection locked="0"/>
    </xf>
    <xf numFmtId="0" fontId="50" fillId="0" borderId="0" xfId="41" applyFont="1" applyAlignment="1" applyProtection="1">
      <alignment horizontal="left" vertical="center" indent="1"/>
      <protection locked="0"/>
    </xf>
    <xf numFmtId="0" fontId="31" fillId="0" borderId="2" xfId="4" applyFont="1" applyFill="1" applyBorder="1" applyAlignment="1" applyProtection="1">
      <alignment vertical="center"/>
      <protection locked="0"/>
    </xf>
    <xf numFmtId="0" fontId="31" fillId="0" borderId="2" xfId="4" applyFont="1" applyFill="1" applyBorder="1" applyAlignment="1" applyProtection="1">
      <alignment vertical="center" wrapText="1"/>
      <protection locked="0"/>
    </xf>
    <xf numFmtId="0" fontId="31" fillId="0" borderId="2" xfId="4" applyFont="1" applyFill="1" applyBorder="1" applyAlignment="1" applyProtection="1">
      <alignment vertical="center" shrinkToFit="1"/>
      <protection locked="0"/>
    </xf>
    <xf numFmtId="38" fontId="31" fillId="0" borderId="2" xfId="1" applyFont="1" applyFill="1" applyBorder="1" applyAlignment="1" applyProtection="1">
      <alignment vertical="center" shrinkToFit="1"/>
      <protection locked="0"/>
    </xf>
    <xf numFmtId="0" fontId="26" fillId="0" borderId="0" xfId="0" applyFont="1" applyFill="1" applyBorder="1" applyAlignment="1" applyProtection="1">
      <alignment vertical="center" wrapText="1"/>
      <protection locked="0"/>
    </xf>
    <xf numFmtId="0" fontId="99" fillId="0" borderId="4" xfId="0" applyFont="1" applyFill="1" applyBorder="1" applyAlignment="1" applyProtection="1">
      <alignment horizontal="center" vertical="center"/>
      <protection locked="0"/>
    </xf>
    <xf numFmtId="0" fontId="0" fillId="0" borderId="29" xfId="0" applyFont="1" applyFill="1" applyBorder="1" applyAlignment="1" applyProtection="1">
      <alignment horizontal="centerContinuous" vertical="center"/>
      <protection locked="0"/>
    </xf>
    <xf numFmtId="0" fontId="0" fillId="0" borderId="30" xfId="0" applyFont="1" applyFill="1" applyBorder="1" applyAlignment="1" applyProtection="1">
      <alignment horizontal="centerContinuous" vertical="center"/>
      <protection locked="0"/>
    </xf>
    <xf numFmtId="0" fontId="0" fillId="0" borderId="31" xfId="0" applyFont="1" applyFill="1" applyBorder="1" applyAlignment="1" applyProtection="1">
      <alignment horizontal="centerContinuous" vertical="center"/>
      <protection locked="0"/>
    </xf>
    <xf numFmtId="0" fontId="0" fillId="0" borderId="32" xfId="0" applyFont="1" applyFill="1" applyBorder="1" applyAlignment="1" applyProtection="1">
      <alignment horizontal="centerContinuous" vertical="center"/>
      <protection locked="0"/>
    </xf>
    <xf numFmtId="0" fontId="0" fillId="0" borderId="33" xfId="0" applyFont="1" applyFill="1" applyBorder="1" applyAlignment="1" applyProtection="1">
      <alignment horizontal="centerContinuous" vertical="center"/>
      <protection locked="0"/>
    </xf>
    <xf numFmtId="0" fontId="0" fillId="0" borderId="34" xfId="0" applyFont="1" applyFill="1" applyBorder="1" applyAlignment="1" applyProtection="1">
      <alignment horizontal="centerContinuous" vertical="center"/>
      <protection locked="0"/>
    </xf>
    <xf numFmtId="0" fontId="0" fillId="0" borderId="4" xfId="0" applyFont="1" applyBorder="1" applyAlignment="1" applyProtection="1">
      <alignment horizontal="center" vertical="center"/>
      <protection locked="0"/>
    </xf>
    <xf numFmtId="0" fontId="15" fillId="0" borderId="28" xfId="10" applyFont="1" applyBorder="1">
      <alignment vertical="center"/>
    </xf>
    <xf numFmtId="0" fontId="15" fillId="0" borderId="0" xfId="10" applyFont="1" applyBorder="1" applyAlignment="1">
      <alignment horizontal="left" vertical="center"/>
    </xf>
    <xf numFmtId="0" fontId="58" fillId="0" borderId="0" xfId="10" applyFont="1" applyAlignment="1">
      <alignment horizontal="left" vertical="center"/>
    </xf>
    <xf numFmtId="0" fontId="15" fillId="0" borderId="0" xfId="10" applyFont="1" applyBorder="1" applyAlignment="1">
      <alignment horizontal="center" vertical="center" textRotation="255"/>
    </xf>
    <xf numFmtId="0" fontId="28" fillId="0" borderId="6" xfId="10" applyFont="1" applyBorder="1">
      <alignment vertical="center"/>
    </xf>
    <xf numFmtId="0" fontId="28" fillId="0" borderId="2" xfId="10" applyFont="1" applyBorder="1" applyAlignment="1">
      <alignment vertical="center"/>
    </xf>
    <xf numFmtId="0" fontId="28" fillId="0" borderId="4" xfId="10" applyFont="1" applyBorder="1" applyAlignment="1">
      <alignment horizontal="center" vertical="center"/>
    </xf>
    <xf numFmtId="0" fontId="58" fillId="0" borderId="5" xfId="10" applyFont="1" applyBorder="1">
      <alignment vertical="center"/>
    </xf>
    <xf numFmtId="0" fontId="58" fillId="0" borderId="0" xfId="10" applyFont="1">
      <alignment vertical="center"/>
    </xf>
    <xf numFmtId="0" fontId="15" fillId="0" borderId="28" xfId="10" applyFont="1" applyBorder="1" applyAlignment="1" applyProtection="1">
      <alignment horizontal="center" vertical="center"/>
      <protection locked="0"/>
    </xf>
    <xf numFmtId="0" fontId="86" fillId="0" borderId="58" xfId="58" applyFont="1" applyFill="1" applyBorder="1" applyAlignment="1">
      <alignment vertical="center" wrapText="1"/>
    </xf>
    <xf numFmtId="0" fontId="15" fillId="0" borderId="100" xfId="55" applyFont="1" applyBorder="1" applyAlignment="1">
      <alignment horizontal="left" vertical="top" wrapText="1"/>
    </xf>
    <xf numFmtId="0" fontId="15" fillId="0" borderId="102" xfId="55" applyFont="1" applyBorder="1" applyAlignment="1">
      <alignment horizontal="left" vertical="top" wrapText="1" indent="1"/>
    </xf>
    <xf numFmtId="0" fontId="15" fillId="0" borderId="102" xfId="55" applyFont="1" applyBorder="1" applyAlignment="1">
      <alignment horizontal="left" vertical="top" wrapText="1"/>
    </xf>
    <xf numFmtId="0" fontId="15" fillId="0" borderId="103" xfId="55" applyFont="1" applyBorder="1" applyAlignment="1">
      <alignment horizontal="left" vertical="top" wrapText="1" indent="1"/>
    </xf>
    <xf numFmtId="0" fontId="27" fillId="0" borderId="3" xfId="0" applyFont="1" applyFill="1" applyBorder="1" applyAlignment="1" applyProtection="1">
      <alignment horizontal="left" vertical="center" indent="1"/>
    </xf>
    <xf numFmtId="0" fontId="28" fillId="0" borderId="2" xfId="10" applyFont="1" applyBorder="1" applyAlignment="1" applyProtection="1">
      <alignment horizontal="center" vertical="center"/>
      <protection locked="0"/>
    </xf>
    <xf numFmtId="0" fontId="15" fillId="0" borderId="11" xfId="10" applyFont="1" applyBorder="1">
      <alignment vertical="center"/>
    </xf>
    <xf numFmtId="0" fontId="15" fillId="0" borderId="27" xfId="10" applyFont="1" applyBorder="1">
      <alignment vertical="center"/>
    </xf>
    <xf numFmtId="0" fontId="28" fillId="0" borderId="27" xfId="10" applyFont="1" applyBorder="1">
      <alignment vertical="center"/>
    </xf>
    <xf numFmtId="0" fontId="55" fillId="0" borderId="6" xfId="10" applyFont="1" applyBorder="1" applyAlignment="1">
      <alignment horizontal="left" vertical="center"/>
    </xf>
    <xf numFmtId="0" fontId="29" fillId="0" borderId="0" xfId="3" applyFont="1" applyFill="1" applyAlignment="1">
      <alignment horizontal="right" vertical="center"/>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vertical="center"/>
    </xf>
    <xf numFmtId="0" fontId="196" fillId="0" borderId="0" xfId="0" applyFont="1"/>
    <xf numFmtId="0" fontId="197" fillId="0" borderId="0" xfId="0" applyFont="1"/>
    <xf numFmtId="0" fontId="198" fillId="0" borderId="0" xfId="0" applyFont="1"/>
    <xf numFmtId="0" fontId="199" fillId="0" borderId="0" xfId="0" applyFont="1"/>
    <xf numFmtId="0" fontId="169" fillId="0" borderId="0" xfId="0" applyFont="1" applyAlignment="1">
      <alignment horizontal="center"/>
    </xf>
    <xf numFmtId="0" fontId="200" fillId="0" borderId="0" xfId="0" applyFont="1"/>
    <xf numFmtId="0" fontId="0" fillId="0" borderId="5" xfId="0" applyBorder="1"/>
    <xf numFmtId="0" fontId="0" fillId="0" borderId="10" xfId="0" applyBorder="1"/>
    <xf numFmtId="0" fontId="0" fillId="0" borderId="2" xfId="0" applyBorder="1" applyAlignment="1">
      <alignment horizontal="center" shrinkToFit="1"/>
    </xf>
    <xf numFmtId="0" fontId="0" fillId="13" borderId="26" xfId="0" applyFill="1" applyBorder="1" applyAlignment="1">
      <alignment horizontal="right" vertical="center"/>
    </xf>
    <xf numFmtId="0" fontId="0" fillId="13" borderId="115" xfId="0" applyFill="1" applyBorder="1" applyAlignment="1">
      <alignment horizontal="right" vertical="center"/>
    </xf>
    <xf numFmtId="0" fontId="0" fillId="13" borderId="27" xfId="0" applyFill="1" applyBorder="1" applyAlignment="1">
      <alignment horizontal="right" vertical="center"/>
    </xf>
    <xf numFmtId="0" fontId="0" fillId="0" borderId="4" xfId="0" applyBorder="1" applyAlignment="1">
      <alignment vertical="center"/>
    </xf>
    <xf numFmtId="0" fontId="0" fillId="0" borderId="26" xfId="0" applyBorder="1" applyAlignment="1">
      <alignment horizontal="right" vertical="center"/>
    </xf>
    <xf numFmtId="0" fontId="0" fillId="13" borderId="191" xfId="0" applyFill="1" applyBorder="1" applyAlignment="1">
      <alignment horizontal="center" vertical="center" wrapText="1"/>
    </xf>
    <xf numFmtId="181" fontId="0" fillId="13" borderId="192" xfId="0" applyNumberFormat="1" applyFill="1" applyBorder="1" applyAlignment="1">
      <alignment horizontal="right" vertical="center"/>
    </xf>
    <xf numFmtId="0" fontId="0" fillId="13" borderId="165" xfId="0" applyFill="1" applyBorder="1" applyAlignment="1">
      <alignment horizontal="center" vertical="center"/>
    </xf>
    <xf numFmtId="181" fontId="0" fillId="13" borderId="167" xfId="0" applyNumberFormat="1" applyFill="1" applyBorder="1" applyAlignment="1">
      <alignment horizontal="right" vertical="center"/>
    </xf>
    <xf numFmtId="177" fontId="0" fillId="13" borderId="165" xfId="0" applyNumberFormat="1" applyFill="1" applyBorder="1" applyAlignment="1">
      <alignment horizontal="right" vertical="center"/>
    </xf>
    <xf numFmtId="0" fontId="17" fillId="0" borderId="5" xfId="0" applyFont="1" applyBorder="1" applyAlignment="1">
      <alignment vertical="center" shrinkToFit="1"/>
    </xf>
    <xf numFmtId="181" fontId="0" fillId="0" borderId="0" xfId="0" applyNumberFormat="1" applyAlignment="1">
      <alignment horizontal="right" vertical="center"/>
    </xf>
    <xf numFmtId="0" fontId="17" fillId="0" borderId="0" xfId="0" applyFont="1" applyAlignment="1">
      <alignment vertical="center" shrinkToFit="1"/>
    </xf>
    <xf numFmtId="0" fontId="201" fillId="0" borderId="0" xfId="0" applyFont="1"/>
    <xf numFmtId="0" fontId="17" fillId="0" borderId="0" xfId="0" applyFont="1"/>
    <xf numFmtId="0" fontId="0" fillId="0" borderId="60" xfId="0" applyBorder="1" applyAlignment="1">
      <alignment horizontal="center" vertical="center" wrapText="1"/>
    </xf>
    <xf numFmtId="0" fontId="0" fillId="13" borderId="3" xfId="0" applyFill="1" applyBorder="1" applyAlignment="1">
      <alignment horizontal="center" vertical="center" shrinkToFit="1"/>
    </xf>
    <xf numFmtId="0" fontId="0" fillId="0" borderId="73" xfId="0" applyBorder="1" applyAlignment="1">
      <alignment horizontal="center" vertical="center" shrinkToFit="1"/>
    </xf>
    <xf numFmtId="0" fontId="31" fillId="14" borderId="3" xfId="4" applyFont="1" applyFill="1" applyBorder="1" applyAlignment="1">
      <alignment horizontal="left" vertical="center" wrapText="1"/>
    </xf>
    <xf numFmtId="0" fontId="31" fillId="14" borderId="4" xfId="4" applyFont="1" applyFill="1" applyBorder="1" applyAlignment="1">
      <alignment horizontal="left" vertical="center" wrapText="1"/>
    </xf>
    <xf numFmtId="0" fontId="31" fillId="14" borderId="3" xfId="4" applyFont="1" applyFill="1" applyBorder="1" applyAlignment="1">
      <alignment horizontal="left" vertical="center"/>
    </xf>
    <xf numFmtId="0" fontId="31" fillId="14" borderId="4" xfId="4" applyFont="1" applyFill="1" applyBorder="1" applyAlignment="1">
      <alignment horizontal="left" vertical="center"/>
    </xf>
    <xf numFmtId="0" fontId="169" fillId="0" borderId="5" xfId="4" applyFont="1" applyFill="1" applyBorder="1" applyAlignment="1">
      <alignment horizontal="left" vertical="center"/>
    </xf>
    <xf numFmtId="0" fontId="169" fillId="0" borderId="0" xfId="4" applyFont="1" applyFill="1" applyBorder="1" applyAlignment="1">
      <alignment horizontal="left" vertical="center"/>
    </xf>
    <xf numFmtId="0" fontId="31" fillId="0" borderId="3" xfId="4" applyFont="1" applyFill="1" applyBorder="1" applyAlignment="1">
      <alignment horizontal="left" vertical="center" wrapText="1"/>
    </xf>
    <xf numFmtId="0" fontId="31" fillId="0" borderId="4" xfId="4" applyFont="1" applyFill="1" applyBorder="1" applyAlignment="1">
      <alignment horizontal="left" vertical="center" wrapText="1"/>
    </xf>
    <xf numFmtId="0" fontId="31" fillId="0" borderId="10" xfId="4" applyFont="1" applyFill="1" applyBorder="1" applyAlignment="1">
      <alignment horizontal="left" vertical="center" wrapText="1"/>
    </xf>
    <xf numFmtId="0" fontId="31" fillId="0" borderId="3" xfId="4" applyFont="1" applyFill="1" applyBorder="1" applyAlignment="1">
      <alignment horizontal="left" vertical="center"/>
    </xf>
    <xf numFmtId="0" fontId="31" fillId="0" borderId="4" xfId="4" applyFont="1" applyFill="1" applyBorder="1" applyAlignment="1">
      <alignment horizontal="left" vertical="center"/>
    </xf>
    <xf numFmtId="38" fontId="31" fillId="0" borderId="3" xfId="1" applyFont="1" applyFill="1" applyBorder="1" applyAlignment="1">
      <alignment horizontal="left" vertical="center"/>
    </xf>
    <xf numFmtId="38" fontId="31" fillId="0" borderId="4" xfId="1" applyFont="1" applyFill="1" applyBorder="1" applyAlignment="1">
      <alignment horizontal="left" vertical="center"/>
    </xf>
    <xf numFmtId="0" fontId="176" fillId="0" borderId="0" xfId="3" applyFont="1" applyFill="1" applyAlignment="1">
      <alignment horizontal="center" vertical="center"/>
    </xf>
    <xf numFmtId="0" fontId="172" fillId="0" borderId="1" xfId="3" applyFont="1" applyFill="1" applyBorder="1" applyAlignment="1">
      <alignment horizontal="left" vertical="center" shrinkToFit="1"/>
    </xf>
    <xf numFmtId="58" fontId="172" fillId="0" borderId="1" xfId="3" applyNumberFormat="1" applyFont="1" applyFill="1" applyBorder="1" applyAlignment="1">
      <alignment horizontal="left" vertical="center" shrinkToFit="1"/>
    </xf>
    <xf numFmtId="0" fontId="31" fillId="0" borderId="3" xfId="4" applyFont="1" applyFill="1" applyBorder="1" applyAlignment="1">
      <alignment horizontal="center" vertical="center"/>
    </xf>
    <xf numFmtId="0" fontId="31" fillId="0" borderId="4" xfId="4" applyFont="1" applyFill="1" applyBorder="1" applyAlignment="1">
      <alignment horizontal="center" vertical="center"/>
    </xf>
    <xf numFmtId="0" fontId="42" fillId="0" borderId="1" xfId="3" applyFont="1" applyFill="1" applyBorder="1" applyAlignment="1">
      <alignment horizontal="left" vertical="center" shrinkToFit="1"/>
    </xf>
    <xf numFmtId="0" fontId="131" fillId="0" borderId="0" xfId="0" applyFont="1" applyFill="1" applyAlignment="1">
      <alignment horizontal="center" vertical="center"/>
    </xf>
    <xf numFmtId="58" fontId="131" fillId="0" borderId="0" xfId="0" applyNumberFormat="1" applyFont="1" applyFill="1" applyAlignment="1" applyProtection="1">
      <alignment horizontal="distributed" vertical="center" indent="2" shrinkToFit="1"/>
      <protection locked="0"/>
    </xf>
    <xf numFmtId="0" fontId="148" fillId="0" borderId="0" xfId="0" applyFont="1" applyFill="1" applyAlignment="1">
      <alignment vertical="center"/>
    </xf>
    <xf numFmtId="0" fontId="148" fillId="0" borderId="0" xfId="0" applyFont="1" applyAlignment="1">
      <alignment vertical="center"/>
    </xf>
    <xf numFmtId="0" fontId="135" fillId="0" borderId="0" xfId="0" applyFont="1" applyFill="1" applyAlignment="1" applyProtection="1">
      <alignment horizontal="left" vertical="center" shrinkToFit="1"/>
      <protection locked="0"/>
    </xf>
    <xf numFmtId="0" fontId="99" fillId="0" borderId="0" xfId="0" applyFont="1" applyFill="1" applyAlignment="1" applyProtection="1">
      <alignment horizontal="left" vertical="center" shrinkToFit="1"/>
      <protection locked="0"/>
    </xf>
    <xf numFmtId="0" fontId="135" fillId="0" borderId="0" xfId="0" applyFont="1" applyFill="1" applyAlignment="1" applyProtection="1">
      <alignment horizontal="left" vertical="center"/>
      <protection locked="0"/>
    </xf>
    <xf numFmtId="0" fontId="151" fillId="0" borderId="0" xfId="0" applyFont="1" applyFill="1" applyAlignment="1">
      <alignment horizontal="center" vertical="center"/>
    </xf>
    <xf numFmtId="0" fontId="151" fillId="0" borderId="0" xfId="0" applyFont="1" applyFill="1" applyAlignment="1">
      <alignment horizontal="center" vertical="center" wrapText="1"/>
    </xf>
    <xf numFmtId="0" fontId="131" fillId="0" borderId="0" xfId="0" applyFont="1" applyFill="1" applyAlignment="1">
      <alignment horizontal="left" vertical="center" wrapText="1"/>
    </xf>
    <xf numFmtId="0" fontId="131" fillId="0" borderId="0" xfId="0" applyFont="1" applyFill="1" applyAlignment="1">
      <alignment vertical="center"/>
    </xf>
    <xf numFmtId="0" fontId="133" fillId="0" borderId="0" xfId="0" applyFont="1" applyAlignment="1">
      <alignment vertical="center"/>
    </xf>
    <xf numFmtId="0" fontId="99" fillId="0" borderId="0" xfId="0" applyFont="1" applyAlignment="1">
      <alignment vertical="center"/>
    </xf>
    <xf numFmtId="0" fontId="136" fillId="0" borderId="0" xfId="0" applyFont="1" applyFill="1" applyAlignment="1">
      <alignment horizontal="left" vertical="center"/>
    </xf>
    <xf numFmtId="0" fontId="149" fillId="0" borderId="6" xfId="0" applyFont="1" applyFill="1" applyBorder="1" applyAlignment="1">
      <alignment horizontal="left" vertical="center" wrapText="1"/>
    </xf>
    <xf numFmtId="0" fontId="149" fillId="0" borderId="0" xfId="0" applyFont="1" applyFill="1" applyAlignment="1">
      <alignment horizontal="left" vertical="center" wrapText="1"/>
    </xf>
    <xf numFmtId="0" fontId="149" fillId="0" borderId="6" xfId="0" applyFont="1" applyFill="1" applyBorder="1" applyAlignment="1">
      <alignment horizontal="left" vertical="center" shrinkToFit="1"/>
    </xf>
    <xf numFmtId="0" fontId="149" fillId="0" borderId="0" xfId="0" applyFont="1" applyFill="1" applyAlignment="1">
      <alignment horizontal="left" vertical="center" shrinkToFit="1"/>
    </xf>
    <xf numFmtId="0" fontId="149" fillId="0" borderId="7" xfId="0" applyFont="1" applyFill="1" applyBorder="1" applyAlignment="1">
      <alignment horizontal="left" vertical="center" shrinkToFit="1"/>
    </xf>
    <xf numFmtId="0" fontId="149" fillId="0" borderId="6" xfId="0" applyFont="1" applyFill="1" applyBorder="1" applyAlignment="1">
      <alignment horizontal="left" vertical="center"/>
    </xf>
    <xf numFmtId="0" fontId="149" fillId="0" borderId="0" xfId="0" applyFont="1" applyFill="1" applyAlignment="1">
      <alignment horizontal="left" vertical="center"/>
    </xf>
    <xf numFmtId="0" fontId="135" fillId="0" borderId="1" xfId="0" applyFont="1" applyFill="1" applyBorder="1" applyAlignment="1" applyProtection="1">
      <alignment horizontal="left" vertical="center" shrinkToFit="1"/>
      <protection locked="0"/>
    </xf>
    <xf numFmtId="0" fontId="149" fillId="0" borderId="0" xfId="0" applyFont="1" applyFill="1" applyBorder="1" applyAlignment="1">
      <alignment horizontal="left" vertical="center" shrinkToFit="1"/>
    </xf>
    <xf numFmtId="0" fontId="149" fillId="0" borderId="0" xfId="0" applyFont="1" applyFill="1" applyBorder="1" applyAlignment="1" applyProtection="1">
      <alignment horizontal="left" vertical="center" shrinkToFit="1"/>
      <protection locked="0"/>
    </xf>
    <xf numFmtId="0" fontId="149" fillId="0" borderId="0" xfId="0" applyFont="1" applyFill="1" applyAlignment="1" applyProtection="1">
      <alignment horizontal="left" vertical="center" shrinkToFit="1"/>
      <protection locked="0"/>
    </xf>
    <xf numFmtId="0" fontId="133" fillId="0" borderId="0" xfId="0" applyFont="1" applyFill="1" applyAlignment="1">
      <alignment horizontal="right" vertical="center"/>
    </xf>
    <xf numFmtId="0" fontId="131" fillId="0" borderId="0" xfId="0" applyFont="1" applyFill="1" applyAlignment="1">
      <alignment horizontal="left" vertical="center" shrinkToFit="1"/>
    </xf>
    <xf numFmtId="0" fontId="131" fillId="0" borderId="0" xfId="0" applyFont="1" applyFill="1" applyAlignment="1">
      <alignment horizontal="left" vertical="top" wrapText="1"/>
    </xf>
    <xf numFmtId="0" fontId="131" fillId="0" borderId="1" xfId="0" applyFont="1" applyFill="1" applyBorder="1" applyAlignment="1" applyProtection="1">
      <alignment horizontal="left" vertical="center" shrinkToFit="1"/>
      <protection locked="0"/>
    </xf>
    <xf numFmtId="58" fontId="131" fillId="0" borderId="1" xfId="0" applyNumberFormat="1" applyFont="1" applyFill="1" applyBorder="1" applyAlignment="1" applyProtection="1">
      <alignment horizontal="center" vertical="center"/>
      <protection locked="0"/>
    </xf>
    <xf numFmtId="58" fontId="131" fillId="0" borderId="4" xfId="0" applyNumberFormat="1" applyFont="1" applyFill="1" applyBorder="1" applyAlignment="1" applyProtection="1">
      <alignment horizontal="center" vertical="center"/>
      <protection locked="0"/>
    </xf>
    <xf numFmtId="0" fontId="131" fillId="0" borderId="0" xfId="0" applyFont="1" applyFill="1" applyAlignment="1">
      <alignment horizontal="left" vertical="center"/>
    </xf>
    <xf numFmtId="0" fontId="135" fillId="0" borderId="5" xfId="0" applyFont="1" applyFill="1" applyBorder="1" applyAlignment="1" applyProtection="1">
      <alignment horizontal="center" vertical="center" shrinkToFit="1"/>
      <protection locked="0"/>
    </xf>
    <xf numFmtId="0" fontId="99" fillId="0" borderId="1" xfId="0" applyFont="1" applyBorder="1" applyProtection="1">
      <protection locked="0"/>
    </xf>
    <xf numFmtId="0" fontId="135" fillId="0" borderId="5" xfId="0" applyFont="1" applyFill="1" applyBorder="1" applyAlignment="1" applyProtection="1">
      <alignment horizontal="left" vertical="center" shrinkToFit="1"/>
      <protection locked="0"/>
    </xf>
    <xf numFmtId="0" fontId="135" fillId="0" borderId="0" xfId="0" applyFont="1" applyFill="1" applyAlignment="1">
      <alignment vertical="top" wrapText="1"/>
    </xf>
    <xf numFmtId="0" fontId="135" fillId="0" borderId="0" xfId="0" applyFont="1" applyFill="1" applyAlignment="1">
      <alignment vertical="top"/>
    </xf>
    <xf numFmtId="0" fontId="99" fillId="0" borderId="0" xfId="0" applyFont="1" applyAlignment="1">
      <alignment vertical="top"/>
    </xf>
    <xf numFmtId="0" fontId="131" fillId="0" borderId="8" xfId="0" applyFont="1" applyFill="1" applyBorder="1" applyAlignment="1">
      <alignment horizontal="distributed" vertical="center" wrapText="1"/>
    </xf>
    <xf numFmtId="0" fontId="97" fillId="0" borderId="9" xfId="0" applyFont="1" applyFill="1" applyBorder="1" applyAlignment="1">
      <alignment horizontal="distributed" vertical="center"/>
    </xf>
    <xf numFmtId="0" fontId="97" fillId="0" borderId="11" xfId="0" applyFont="1" applyFill="1" applyBorder="1" applyAlignment="1">
      <alignment horizontal="distributed" vertical="center"/>
    </xf>
    <xf numFmtId="0" fontId="97" fillId="0" borderId="12" xfId="0" applyFont="1" applyFill="1" applyBorder="1" applyAlignment="1">
      <alignment horizontal="distributed" vertical="center"/>
    </xf>
    <xf numFmtId="0" fontId="135" fillId="0" borderId="3" xfId="0" applyFont="1" applyFill="1" applyBorder="1" applyAlignment="1">
      <alignment horizontal="center" vertical="center" wrapText="1"/>
    </xf>
    <xf numFmtId="0" fontId="135" fillId="0" borderId="4" xfId="0" applyFont="1" applyFill="1" applyBorder="1" applyAlignment="1">
      <alignment horizontal="center" vertical="center" wrapText="1"/>
    </xf>
    <xf numFmtId="0" fontId="135" fillId="0" borderId="10" xfId="0" applyFont="1" applyFill="1" applyBorder="1" applyAlignment="1">
      <alignment horizontal="center" vertical="center" wrapText="1"/>
    </xf>
    <xf numFmtId="0" fontId="131" fillId="0" borderId="3" xfId="0" applyFont="1" applyFill="1" applyBorder="1" applyAlignment="1">
      <alignment horizontal="center" vertical="center" wrapText="1"/>
    </xf>
    <xf numFmtId="0" fontId="131" fillId="0" borderId="4" xfId="0" applyFont="1" applyFill="1" applyBorder="1" applyAlignment="1">
      <alignment horizontal="center" vertical="center" wrapText="1"/>
    </xf>
    <xf numFmtId="0" fontId="131" fillId="0" borderId="10" xfId="0" applyFont="1" applyFill="1" applyBorder="1" applyAlignment="1">
      <alignment horizontal="center" vertical="center" wrapText="1"/>
    </xf>
    <xf numFmtId="0" fontId="97" fillId="0" borderId="3" xfId="0" applyFont="1" applyFill="1" applyBorder="1" applyAlignment="1" applyProtection="1">
      <alignment horizontal="center" vertical="center"/>
      <protection locked="0"/>
    </xf>
    <xf numFmtId="0" fontId="97" fillId="0" borderId="4" xfId="0" applyFont="1" applyFill="1" applyBorder="1" applyAlignment="1" applyProtection="1">
      <alignment horizontal="center" vertical="center"/>
      <protection locked="0"/>
    </xf>
    <xf numFmtId="0" fontId="97" fillId="0" borderId="10" xfId="0" applyFont="1" applyFill="1" applyBorder="1" applyAlignment="1" applyProtection="1">
      <alignment horizontal="center" vertical="center"/>
      <protection locked="0"/>
    </xf>
    <xf numFmtId="0" fontId="131" fillId="0" borderId="3" xfId="0" applyFont="1" applyFill="1" applyBorder="1" applyAlignment="1" applyProtection="1">
      <alignment horizontal="right" vertical="center"/>
      <protection locked="0"/>
    </xf>
    <xf numFmtId="0" fontId="131" fillId="0" borderId="4" xfId="0" applyFont="1" applyFill="1" applyBorder="1" applyAlignment="1" applyProtection="1">
      <alignment horizontal="right" vertical="center"/>
      <protection locked="0"/>
    </xf>
    <xf numFmtId="0" fontId="131" fillId="0" borderId="10" xfId="0" applyFont="1" applyFill="1" applyBorder="1" applyAlignment="1" applyProtection="1">
      <alignment horizontal="right" vertical="center"/>
      <protection locked="0"/>
    </xf>
    <xf numFmtId="0" fontId="135" fillId="0" borderId="3" xfId="0" applyFont="1" applyFill="1" applyBorder="1" applyAlignment="1" applyProtection="1">
      <alignment horizontal="left" vertical="center"/>
      <protection locked="0"/>
    </xf>
    <xf numFmtId="0" fontId="135" fillId="0" borderId="4" xfId="0" applyFont="1" applyFill="1" applyBorder="1" applyAlignment="1" applyProtection="1">
      <alignment horizontal="left" vertical="center"/>
      <protection locked="0"/>
    </xf>
    <xf numFmtId="0" fontId="99" fillId="0" borderId="4" xfId="0" applyFont="1" applyBorder="1" applyAlignment="1" applyProtection="1">
      <alignment horizontal="left" vertical="center"/>
      <protection locked="0"/>
    </xf>
    <xf numFmtId="0" fontId="99" fillId="0" borderId="10" xfId="0" applyFont="1" applyBorder="1" applyAlignment="1" applyProtection="1">
      <alignment horizontal="left" vertical="center"/>
      <protection locked="0"/>
    </xf>
    <xf numFmtId="1" fontId="135" fillId="0" borderId="1" xfId="0" applyNumberFormat="1" applyFont="1" applyFill="1" applyBorder="1" applyAlignment="1" applyProtection="1">
      <alignment horizontal="center" vertical="center" shrinkToFit="1"/>
      <protection locked="0"/>
    </xf>
    <xf numFmtId="0" fontId="70" fillId="0" borderId="0" xfId="0" applyFont="1" applyFill="1" applyBorder="1" applyAlignment="1">
      <alignment horizontal="center" vertical="center"/>
    </xf>
    <xf numFmtId="58" fontId="70" fillId="0" borderId="1" xfId="0" applyNumberFormat="1" applyFont="1" applyFill="1" applyBorder="1" applyAlignment="1">
      <alignment horizontal="center" vertical="center" shrinkToFit="1"/>
    </xf>
    <xf numFmtId="0" fontId="69" fillId="0" borderId="0" xfId="0" applyFont="1" applyFill="1" applyBorder="1" applyAlignment="1">
      <alignment horizontal="left" vertical="center" shrinkToFit="1"/>
    </xf>
    <xf numFmtId="0" fontId="70" fillId="0" borderId="0" xfId="0" applyFont="1" applyFill="1" applyBorder="1" applyAlignment="1">
      <alignment horizontal="center" vertical="center" shrinkToFit="1"/>
    </xf>
    <xf numFmtId="0" fontId="70" fillId="0" borderId="0" xfId="0" applyFont="1" applyAlignment="1">
      <alignment horizontal="left" vertical="center" wrapText="1"/>
    </xf>
    <xf numFmtId="58" fontId="70" fillId="0" borderId="0" xfId="0" applyNumberFormat="1" applyFont="1" applyFill="1" applyBorder="1" applyAlignment="1">
      <alignment horizontal="center" vertical="center" shrinkToFit="1"/>
    </xf>
    <xf numFmtId="0" fontId="69" fillId="0" borderId="0" xfId="0" applyFont="1" applyFill="1" applyBorder="1" applyAlignment="1">
      <alignment horizontal="center" vertical="center" shrinkToFit="1"/>
    </xf>
    <xf numFmtId="49" fontId="12" fillId="3" borderId="0" xfId="0" applyNumberFormat="1" applyFont="1" applyFill="1" applyAlignment="1">
      <alignment vertical="center"/>
    </xf>
    <xf numFmtId="0" fontId="70" fillId="0" borderId="0" xfId="0" applyFont="1" applyFill="1" applyBorder="1" applyAlignment="1">
      <alignment horizontal="left" vertical="center"/>
    </xf>
    <xf numFmtId="0" fontId="132" fillId="0" borderId="0" xfId="0" applyFont="1" applyFill="1" applyBorder="1" applyAlignment="1">
      <alignment horizontal="left" vertical="center"/>
    </xf>
    <xf numFmtId="0" fontId="132" fillId="0" borderId="0" xfId="0" applyFont="1" applyFill="1" applyBorder="1" applyAlignment="1">
      <alignment horizontal="left" vertical="center" wrapText="1"/>
    </xf>
    <xf numFmtId="0" fontId="69" fillId="0" borderId="1" xfId="0" applyFont="1" applyFill="1" applyBorder="1" applyAlignment="1">
      <alignment horizontal="center" vertical="center" shrinkToFit="1"/>
    </xf>
    <xf numFmtId="0" fontId="70" fillId="0" borderId="0" xfId="0" applyFont="1" applyFill="1" applyBorder="1" applyAlignment="1">
      <alignment horizontal="left" vertical="center" wrapText="1"/>
    </xf>
    <xf numFmtId="0" fontId="96" fillId="0" borderId="3" xfId="0" applyFont="1" applyFill="1" applyBorder="1" applyAlignment="1" applyProtection="1">
      <alignment horizontal="center" vertical="center" shrinkToFit="1"/>
    </xf>
    <xf numFmtId="0" fontId="96" fillId="0" borderId="10" xfId="0" applyFont="1" applyFill="1" applyBorder="1" applyAlignment="1" applyProtection="1">
      <alignment horizontal="center" vertical="center" shrinkToFit="1"/>
    </xf>
    <xf numFmtId="0" fontId="27" fillId="0" borderId="2" xfId="0" applyFont="1" applyFill="1" applyBorder="1" applyAlignment="1" applyProtection="1">
      <alignment horizontal="center" vertical="center" textRotation="255" wrapText="1"/>
    </xf>
    <xf numFmtId="0" fontId="27" fillId="0" borderId="2" xfId="0" applyFont="1" applyFill="1" applyBorder="1" applyAlignment="1" applyProtection="1">
      <alignment horizontal="center" vertical="center" textRotation="255"/>
    </xf>
    <xf numFmtId="0" fontId="96" fillId="0" borderId="2" xfId="0" applyFont="1" applyFill="1" applyBorder="1" applyAlignment="1" applyProtection="1">
      <alignment horizontal="center" vertical="center" textRotation="255"/>
    </xf>
    <xf numFmtId="0" fontId="96" fillId="0" borderId="3" xfId="0" applyFont="1" applyFill="1" applyBorder="1" applyAlignment="1" applyProtection="1">
      <alignment horizontal="left" vertical="center"/>
    </xf>
    <xf numFmtId="0" fontId="96" fillId="0" borderId="4" xfId="0" applyFont="1" applyFill="1" applyBorder="1" applyAlignment="1" applyProtection="1">
      <alignment horizontal="left" vertical="center"/>
    </xf>
    <xf numFmtId="0" fontId="96" fillId="0" borderId="10" xfId="0" applyFont="1" applyFill="1" applyBorder="1" applyAlignment="1" applyProtection="1">
      <alignment horizontal="left" vertical="center"/>
    </xf>
    <xf numFmtId="0" fontId="54" fillId="0" borderId="26" xfId="0" applyFont="1" applyFill="1" applyBorder="1" applyAlignment="1" applyProtection="1">
      <alignment horizontal="center" vertical="center" wrapText="1"/>
    </xf>
    <xf numFmtId="0" fontId="54" fillId="0" borderId="27" xfId="0" applyFont="1" applyFill="1" applyBorder="1" applyAlignment="1" applyProtection="1">
      <alignment horizontal="center" vertical="center" wrapText="1"/>
    </xf>
    <xf numFmtId="0" fontId="54" fillId="0" borderId="28" xfId="0" applyFont="1" applyFill="1" applyBorder="1" applyAlignment="1" applyProtection="1">
      <alignment horizontal="center" vertical="center"/>
    </xf>
    <xf numFmtId="2" fontId="96" fillId="0" borderId="4" xfId="0" applyNumberFormat="1" applyFont="1" applyFill="1" applyBorder="1" applyAlignment="1" applyProtection="1">
      <alignment horizontal="center" vertical="center" shrinkToFit="1"/>
      <protection locked="0"/>
    </xf>
    <xf numFmtId="0" fontId="96" fillId="0" borderId="3" xfId="0" applyFont="1" applyFill="1" applyBorder="1" applyAlignment="1" applyProtection="1">
      <alignment horizontal="left" vertical="center" wrapText="1"/>
    </xf>
    <xf numFmtId="0" fontId="96" fillId="0" borderId="4" xfId="0" applyFont="1" applyFill="1" applyBorder="1" applyAlignment="1" applyProtection="1">
      <alignment horizontal="left" vertical="center" wrapText="1"/>
    </xf>
    <xf numFmtId="0" fontId="54" fillId="0" borderId="28" xfId="0" applyFont="1" applyFill="1" applyBorder="1" applyAlignment="1" applyProtection="1">
      <alignment horizontal="center" vertical="center" wrapText="1"/>
    </xf>
    <xf numFmtId="0" fontId="54" fillId="0" borderId="3" xfId="0" applyFont="1" applyFill="1" applyBorder="1" applyAlignment="1" applyProtection="1">
      <alignment horizontal="left" vertical="center"/>
    </xf>
    <xf numFmtId="0" fontId="54" fillId="0" borderId="10" xfId="0" applyFont="1" applyFill="1" applyBorder="1" applyAlignment="1" applyProtection="1">
      <alignment horizontal="left" vertical="center"/>
    </xf>
    <xf numFmtId="0" fontId="96" fillId="0" borderId="3" xfId="0" applyFont="1" applyFill="1" applyBorder="1" applyAlignment="1" applyProtection="1">
      <alignment horizontal="left" vertical="center" shrinkToFit="1"/>
    </xf>
    <xf numFmtId="0" fontId="96" fillId="0" borderId="4" xfId="0" applyFont="1" applyFill="1" applyBorder="1" applyAlignment="1" applyProtection="1">
      <alignment horizontal="left" vertical="center" shrinkToFit="1"/>
    </xf>
    <xf numFmtId="0" fontId="96" fillId="0" borderId="5" xfId="0" applyFont="1" applyFill="1" applyBorder="1" applyAlignment="1" applyProtection="1">
      <alignment horizontal="left" vertical="center"/>
    </xf>
    <xf numFmtId="0" fontId="54" fillId="0" borderId="8" xfId="0" applyFont="1" applyFill="1" applyBorder="1" applyAlignment="1" applyProtection="1">
      <alignment horizontal="left" vertical="center" indent="1"/>
    </xf>
    <xf numFmtId="0" fontId="54" fillId="0" borderId="9" xfId="0" applyFont="1" applyFill="1" applyBorder="1" applyAlignment="1" applyProtection="1">
      <alignment horizontal="left" vertical="center" indent="1"/>
    </xf>
    <xf numFmtId="0" fontId="54" fillId="0" borderId="6" xfId="0" applyFont="1" applyFill="1" applyBorder="1" applyAlignment="1" applyProtection="1">
      <alignment horizontal="left" vertical="center" indent="1"/>
    </xf>
    <xf numFmtId="0" fontId="54" fillId="0" borderId="7" xfId="0" applyFont="1" applyFill="1" applyBorder="1" applyAlignment="1" applyProtection="1">
      <alignment horizontal="left" vertical="center" indent="1"/>
    </xf>
    <xf numFmtId="0" fontId="27" fillId="0" borderId="26" xfId="0" applyFont="1" applyFill="1" applyBorder="1" applyAlignment="1" applyProtection="1">
      <alignment horizontal="center" vertical="center"/>
    </xf>
    <xf numFmtId="0" fontId="27" fillId="0" borderId="27"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96" fillId="0" borderId="0" xfId="0" applyFont="1" applyFill="1" applyBorder="1" applyAlignment="1" applyProtection="1">
      <alignment horizontal="left" vertical="center" shrinkToFit="1"/>
      <protection locked="0"/>
    </xf>
    <xf numFmtId="0" fontId="96" fillId="0" borderId="26" xfId="0" applyFont="1" applyFill="1" applyBorder="1" applyAlignment="1" applyProtection="1">
      <alignment horizontal="left" vertical="center"/>
    </xf>
    <xf numFmtId="0" fontId="96" fillId="0" borderId="28" xfId="0" applyFont="1" applyFill="1" applyBorder="1" applyAlignment="1" applyProtection="1">
      <alignment horizontal="left" vertical="center"/>
    </xf>
    <xf numFmtId="0" fontId="96" fillId="0" borderId="10" xfId="0" applyFont="1" applyFill="1" applyBorder="1" applyAlignment="1" applyProtection="1">
      <alignment horizontal="left" vertical="center" shrinkToFit="1"/>
    </xf>
    <xf numFmtId="0" fontId="96" fillId="0" borderId="4" xfId="0" applyFont="1" applyFill="1" applyBorder="1" applyAlignment="1" applyProtection="1">
      <alignment horizontal="center" vertical="center" shrinkToFit="1"/>
    </xf>
    <xf numFmtId="0" fontId="96" fillId="0" borderId="11" xfId="0" applyFont="1" applyFill="1" applyBorder="1" applyAlignment="1" applyProtection="1">
      <alignment horizontal="left" vertical="center"/>
    </xf>
    <xf numFmtId="0" fontId="96" fillId="0" borderId="1" xfId="0" applyFont="1" applyFill="1" applyBorder="1" applyAlignment="1" applyProtection="1">
      <alignment horizontal="left" vertical="center"/>
    </xf>
    <xf numFmtId="0" fontId="96" fillId="0" borderId="8" xfId="0" applyFont="1" applyFill="1" applyBorder="1" applyAlignment="1" applyProtection="1">
      <alignment horizontal="left" vertical="center"/>
    </xf>
    <xf numFmtId="0" fontId="96" fillId="0" borderId="9" xfId="0" applyFont="1" applyFill="1" applyBorder="1" applyAlignment="1" applyProtection="1">
      <alignment horizontal="left" vertical="center"/>
    </xf>
    <xf numFmtId="0" fontId="96" fillId="0" borderId="6" xfId="0" applyFont="1" applyFill="1" applyBorder="1" applyAlignment="1" applyProtection="1">
      <alignment horizontal="left" vertical="center"/>
    </xf>
    <xf numFmtId="0" fontId="96" fillId="0" borderId="7" xfId="0" applyFont="1" applyFill="1" applyBorder="1" applyAlignment="1" applyProtection="1">
      <alignment horizontal="left" vertical="center"/>
    </xf>
    <xf numFmtId="0" fontId="96" fillId="0" borderId="12" xfId="0" applyFont="1" applyFill="1" applyBorder="1" applyAlignment="1" applyProtection="1">
      <alignment horizontal="left" vertical="center"/>
    </xf>
    <xf numFmtId="0" fontId="27" fillId="0" borderId="4" xfId="0" applyFont="1" applyFill="1" applyBorder="1" applyAlignment="1" applyProtection="1">
      <alignment horizontal="left" vertical="center" wrapText="1"/>
    </xf>
    <xf numFmtId="0" fontId="96" fillId="0" borderId="6" xfId="0" applyFont="1" applyFill="1" applyBorder="1" applyAlignment="1" applyProtection="1">
      <alignment horizontal="left" vertical="center" shrinkToFit="1"/>
    </xf>
    <xf numFmtId="0" fontId="96" fillId="0" borderId="0" xfId="0" applyFont="1" applyFill="1" applyBorder="1" applyAlignment="1" applyProtection="1">
      <alignment horizontal="left" vertical="center" shrinkToFit="1"/>
    </xf>
    <xf numFmtId="0" fontId="54" fillId="0" borderId="8" xfId="0" applyFont="1" applyFill="1" applyBorder="1" applyAlignment="1" applyProtection="1">
      <alignment vertical="center"/>
    </xf>
    <xf numFmtId="0" fontId="54" fillId="0" borderId="9" xfId="0" applyFont="1" applyFill="1" applyBorder="1" applyAlignment="1" applyProtection="1">
      <alignment vertical="center"/>
    </xf>
    <xf numFmtId="0" fontId="54" fillId="0" borderId="6" xfId="0" applyFont="1" applyFill="1" applyBorder="1" applyAlignment="1" applyProtection="1">
      <alignment vertical="center"/>
    </xf>
    <xf numFmtId="0" fontId="54" fillId="0" borderId="7" xfId="0" applyFont="1" applyFill="1" applyBorder="1" applyAlignment="1" applyProtection="1">
      <alignment vertical="center"/>
    </xf>
    <xf numFmtId="0" fontId="54" fillId="0" borderId="8" xfId="0" applyFont="1" applyFill="1" applyBorder="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11" xfId="0" applyFont="1" applyFill="1" applyBorder="1" applyAlignment="1" applyProtection="1">
      <alignment horizontal="left" vertical="center" wrapText="1"/>
    </xf>
    <xf numFmtId="0" fontId="54" fillId="0" borderId="12" xfId="0" applyFont="1" applyFill="1" applyBorder="1" applyAlignment="1" applyProtection="1">
      <alignment horizontal="left" vertical="center" wrapText="1"/>
    </xf>
    <xf numFmtId="0" fontId="96" fillId="0" borderId="5" xfId="0" applyFont="1" applyFill="1" applyBorder="1" applyAlignment="1" applyProtection="1">
      <alignment horizontal="left" vertical="center" wrapText="1"/>
    </xf>
    <xf numFmtId="0" fontId="97" fillId="0" borderId="5" xfId="0" applyFont="1" applyFill="1" applyBorder="1" applyAlignment="1" applyProtection="1">
      <alignment horizontal="center" vertical="center" shrinkToFit="1"/>
    </xf>
    <xf numFmtId="0" fontId="96" fillId="0" borderId="11" xfId="0" applyFont="1" applyFill="1" applyBorder="1" applyAlignment="1" applyProtection="1">
      <alignment horizontal="left" vertical="center" shrinkToFit="1"/>
    </xf>
    <xf numFmtId="0" fontId="96" fillId="0" borderId="1" xfId="0" applyFont="1" applyFill="1" applyBorder="1" applyAlignment="1" applyProtection="1">
      <alignment horizontal="left" vertical="center" shrinkToFit="1"/>
    </xf>
    <xf numFmtId="0" fontId="96" fillId="0" borderId="3" xfId="0" applyFont="1" applyFill="1" applyBorder="1" applyAlignment="1" applyProtection="1">
      <alignment horizontal="center" vertical="center"/>
    </xf>
    <xf numFmtId="0" fontId="96" fillId="0" borderId="4" xfId="0" applyFont="1" applyFill="1" applyBorder="1" applyAlignment="1" applyProtection="1">
      <alignment horizontal="center" vertical="center"/>
    </xf>
    <xf numFmtId="0" fontId="96" fillId="0" borderId="4" xfId="0" applyFont="1" applyFill="1" applyBorder="1" applyAlignment="1" applyProtection="1">
      <alignment horizontal="left" vertical="center" wrapText="1"/>
      <protection locked="0"/>
    </xf>
    <xf numFmtId="0" fontId="27" fillId="0" borderId="11" xfId="0" applyFont="1" applyFill="1" applyBorder="1" applyAlignment="1" applyProtection="1">
      <alignment horizontal="left" vertical="center" wrapText="1"/>
    </xf>
    <xf numFmtId="0" fontId="27" fillId="0" borderId="1" xfId="0" applyFont="1" applyFill="1" applyBorder="1" applyAlignment="1" applyProtection="1">
      <alignment horizontal="left" vertical="center" wrapText="1"/>
    </xf>
    <xf numFmtId="0" fontId="27" fillId="0" borderId="12" xfId="0" applyFont="1" applyFill="1" applyBorder="1" applyAlignment="1" applyProtection="1">
      <alignment horizontal="left" vertical="center" wrapText="1"/>
    </xf>
    <xf numFmtId="0" fontId="96" fillId="0" borderId="26" xfId="0" applyFont="1" applyFill="1" applyBorder="1" applyAlignment="1" applyProtection="1">
      <alignment horizontal="left" vertical="center" wrapText="1"/>
    </xf>
    <xf numFmtId="0" fontId="96" fillId="0" borderId="27" xfId="0" applyFont="1" applyFill="1" applyBorder="1" applyAlignment="1" applyProtection="1">
      <alignment horizontal="left" vertical="center" wrapText="1"/>
    </xf>
    <xf numFmtId="0" fontId="96" fillId="0" borderId="28" xfId="0" applyFont="1" applyFill="1" applyBorder="1" applyAlignment="1" applyProtection="1">
      <alignment horizontal="left" vertical="center" wrapText="1"/>
    </xf>
    <xf numFmtId="0" fontId="20" fillId="0" borderId="0" xfId="0" applyFont="1" applyFill="1" applyBorder="1" applyAlignment="1" applyProtection="1">
      <alignment horizontal="right" vertical="top"/>
    </xf>
    <xf numFmtId="0" fontId="31" fillId="0" borderId="0" xfId="0" applyFont="1" applyFill="1" applyAlignment="1" applyProtection="1">
      <alignment horizontal="center"/>
    </xf>
    <xf numFmtId="0" fontId="20" fillId="0" borderId="1" xfId="0" applyFont="1" applyFill="1" applyBorder="1" applyAlignment="1" applyProtection="1">
      <alignment horizontal="right"/>
    </xf>
    <xf numFmtId="0" fontId="20" fillId="0" borderId="1" xfId="0" applyFont="1" applyFill="1" applyBorder="1" applyAlignment="1" applyProtection="1">
      <alignment horizontal="left" shrinkToFit="1"/>
    </xf>
    <xf numFmtId="0" fontId="20" fillId="0" borderId="1" xfId="0" applyFont="1" applyFill="1" applyBorder="1" applyAlignment="1" applyProtection="1">
      <alignment horizontal="center"/>
    </xf>
    <xf numFmtId="0" fontId="20" fillId="0" borderId="1" xfId="0" applyFont="1" applyFill="1" applyBorder="1" applyAlignment="1" applyProtection="1">
      <alignment horizontal="left" shrinkToFit="1"/>
      <protection locked="0"/>
    </xf>
    <xf numFmtId="0" fontId="54" fillId="0" borderId="3" xfId="0" applyFont="1" applyFill="1" applyBorder="1" applyAlignment="1" applyProtection="1">
      <alignment vertical="center"/>
    </xf>
    <xf numFmtId="0" fontId="96" fillId="0" borderId="10" xfId="0" applyFont="1" applyFill="1" applyBorder="1" applyAlignment="1" applyProtection="1">
      <alignment vertical="center"/>
    </xf>
    <xf numFmtId="0" fontId="96" fillId="0" borderId="3" xfId="0" applyFont="1" applyFill="1" applyBorder="1" applyAlignment="1" applyProtection="1">
      <alignment horizontal="left" vertical="center" indent="1"/>
    </xf>
    <xf numFmtId="0" fontId="99" fillId="0" borderId="4" xfId="0" applyFont="1" applyFill="1" applyBorder="1" applyAlignment="1" applyProtection="1">
      <alignment horizontal="left" vertical="center" indent="1"/>
    </xf>
    <xf numFmtId="0" fontId="20" fillId="0" borderId="1" xfId="0" applyFont="1" applyFill="1" applyBorder="1" applyAlignment="1" applyProtection="1">
      <alignment horizontal="left"/>
    </xf>
    <xf numFmtId="0" fontId="0" fillId="0" borderId="26" xfId="0" applyFont="1" applyFill="1" applyBorder="1" applyAlignment="1" applyProtection="1">
      <alignment horizontal="center" vertical="center" textRotation="255"/>
    </xf>
    <xf numFmtId="0" fontId="0" fillId="0" borderId="27" xfId="0" applyFont="1" applyFill="1" applyBorder="1" applyAlignment="1" applyProtection="1">
      <alignment horizontal="center" vertical="center" textRotation="255"/>
    </xf>
    <xf numFmtId="0" fontId="0" fillId="0" borderId="28" xfId="0" applyFont="1" applyFill="1" applyBorder="1" applyAlignment="1" applyProtection="1">
      <alignment horizontal="center" vertical="center" textRotation="255"/>
    </xf>
    <xf numFmtId="0" fontId="96" fillId="0" borderId="3" xfId="0" applyFont="1" applyFill="1" applyBorder="1" applyAlignment="1" applyProtection="1">
      <alignment horizontal="left" vertical="center" wrapText="1" shrinkToFit="1"/>
    </xf>
    <xf numFmtId="0" fontId="96" fillId="0" borderId="4" xfId="0" applyFont="1" applyFill="1" applyBorder="1" applyAlignment="1" applyProtection="1">
      <alignment horizontal="left" vertical="center" wrapText="1" shrinkToFit="1"/>
    </xf>
    <xf numFmtId="0" fontId="96" fillId="0" borderId="10" xfId="0" applyFont="1" applyFill="1" applyBorder="1" applyAlignment="1" applyProtection="1">
      <alignment horizontal="left" vertical="center" wrapText="1" shrinkToFit="1"/>
    </xf>
    <xf numFmtId="0" fontId="96" fillId="0" borderId="0" xfId="0" applyFont="1" applyFill="1" applyBorder="1" applyAlignment="1" applyProtection="1">
      <alignment horizontal="left" vertical="center"/>
    </xf>
    <xf numFmtId="0" fontId="54" fillId="0" borderId="6" xfId="0" applyFont="1" applyFill="1" applyBorder="1" applyAlignment="1" applyProtection="1">
      <alignment vertical="center" wrapText="1"/>
    </xf>
    <xf numFmtId="0" fontId="54" fillId="0" borderId="7" xfId="0" applyFont="1" applyFill="1" applyBorder="1" applyAlignment="1" applyProtection="1">
      <alignment vertical="center" wrapText="1"/>
    </xf>
    <xf numFmtId="0" fontId="54" fillId="0" borderId="11" xfId="0" applyFont="1" applyFill="1" applyBorder="1" applyAlignment="1" applyProtection="1">
      <alignment vertical="center" wrapText="1"/>
    </xf>
    <xf numFmtId="0" fontId="54" fillId="0" borderId="12" xfId="0" applyFont="1" applyFill="1" applyBorder="1" applyAlignment="1" applyProtection="1">
      <alignment vertical="center" wrapText="1"/>
    </xf>
    <xf numFmtId="0" fontId="27" fillId="0" borderId="2" xfId="0" applyFont="1" applyFill="1" applyBorder="1" applyAlignment="1" applyProtection="1">
      <alignment horizontal="center" vertical="center"/>
    </xf>
    <xf numFmtId="0" fontId="20" fillId="0" borderId="1" xfId="0" applyFont="1" applyFill="1" applyBorder="1" applyAlignment="1" applyProtection="1"/>
    <xf numFmtId="0" fontId="0" fillId="0" borderId="24" xfId="0" applyFont="1" applyFill="1" applyBorder="1" applyAlignment="1" applyProtection="1"/>
    <xf numFmtId="0" fontId="0" fillId="0" borderId="25" xfId="0" applyFont="1" applyFill="1" applyBorder="1" applyAlignment="1" applyProtection="1"/>
    <xf numFmtId="0" fontId="20" fillId="0" borderId="3"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0" fontId="20" fillId="0" borderId="4" xfId="0" applyFont="1" applyFill="1" applyBorder="1" applyAlignment="1" applyProtection="1">
      <alignment horizontal="center" vertical="center"/>
    </xf>
    <xf numFmtId="0" fontId="54" fillId="0" borderId="8" xfId="0" applyFont="1" applyFill="1" applyBorder="1" applyAlignment="1" applyProtection="1">
      <alignment vertical="center" wrapText="1"/>
    </xf>
    <xf numFmtId="0" fontId="54" fillId="0" borderId="11" xfId="0" applyFont="1" applyFill="1" applyBorder="1" applyAlignment="1" applyProtection="1">
      <alignment vertical="center"/>
    </xf>
    <xf numFmtId="0" fontId="54" fillId="0" borderId="12" xfId="0" applyFont="1" applyFill="1" applyBorder="1" applyAlignment="1" applyProtection="1">
      <alignment vertical="center"/>
    </xf>
    <xf numFmtId="0" fontId="96" fillId="0" borderId="1" xfId="0" applyFont="1" applyFill="1" applyBorder="1" applyAlignment="1" applyProtection="1">
      <alignment horizontal="left"/>
    </xf>
    <xf numFmtId="0" fontId="54" fillId="0" borderId="26" xfId="0" applyFont="1" applyFill="1" applyBorder="1" applyAlignment="1" applyProtection="1">
      <alignment horizontal="center" vertical="center"/>
    </xf>
    <xf numFmtId="0" fontId="54" fillId="0" borderId="27" xfId="0" applyFont="1" applyFill="1" applyBorder="1" applyAlignment="1" applyProtection="1">
      <alignment horizontal="center" vertical="center"/>
    </xf>
    <xf numFmtId="0" fontId="96" fillId="0" borderId="3" xfId="0" applyFont="1" applyFill="1" applyBorder="1" applyAlignment="1" applyProtection="1">
      <alignment vertical="center" wrapText="1" shrinkToFit="1"/>
    </xf>
    <xf numFmtId="0" fontId="96" fillId="0" borderId="4" xfId="0" applyFont="1" applyFill="1" applyBorder="1" applyAlignment="1" applyProtection="1">
      <alignment vertical="center" wrapText="1" shrinkToFit="1"/>
    </xf>
    <xf numFmtId="0" fontId="96" fillId="0" borderId="2" xfId="0" applyFont="1" applyFill="1" applyBorder="1" applyAlignment="1" applyProtection="1">
      <alignment horizontal="center" vertical="center" wrapText="1"/>
    </xf>
    <xf numFmtId="0" fontId="96" fillId="0" borderId="10" xfId="0" applyFont="1" applyFill="1" applyBorder="1" applyAlignment="1" applyProtection="1">
      <alignment horizontal="left" vertical="center" wrapText="1"/>
    </xf>
    <xf numFmtId="0" fontId="96" fillId="0" borderId="3" xfId="0" applyFont="1" applyFill="1" applyBorder="1" applyAlignment="1" applyProtection="1">
      <alignment horizontal="left" vertical="center"/>
      <protection locked="0"/>
    </xf>
    <xf numFmtId="0" fontId="96" fillId="0" borderId="4" xfId="0" applyFont="1" applyFill="1" applyBorder="1" applyAlignment="1" applyProtection="1">
      <alignment horizontal="left" vertical="center"/>
      <protection locked="0"/>
    </xf>
    <xf numFmtId="0" fontId="96" fillId="0" borderId="10" xfId="0" applyFont="1" applyFill="1" applyBorder="1" applyAlignment="1" applyProtection="1">
      <alignment horizontal="left" vertical="center"/>
      <protection locked="0"/>
    </xf>
    <xf numFmtId="0" fontId="96" fillId="0" borderId="3" xfId="0" applyFont="1" applyFill="1" applyBorder="1" applyAlignment="1" applyProtection="1">
      <alignment vertical="center"/>
    </xf>
    <xf numFmtId="0" fontId="96" fillId="0" borderId="4" xfId="0" applyFont="1" applyFill="1" applyBorder="1" applyAlignment="1" applyProtection="1">
      <alignment vertical="center"/>
    </xf>
    <xf numFmtId="0" fontId="99" fillId="0" borderId="3" xfId="0" applyFont="1" applyBorder="1" applyAlignment="1" applyProtection="1">
      <alignment horizontal="center" vertical="center"/>
    </xf>
    <xf numFmtId="0" fontId="99" fillId="0" borderId="4" xfId="0" applyFont="1" applyBorder="1" applyAlignment="1" applyProtection="1">
      <alignment horizontal="center" vertical="center"/>
    </xf>
    <xf numFmtId="0" fontId="54" fillId="0" borderId="0" xfId="0" applyFont="1" applyFill="1" applyBorder="1" applyAlignment="1" applyProtection="1">
      <alignment horizontal="left" vertical="center"/>
    </xf>
    <xf numFmtId="0" fontId="54" fillId="0" borderId="5" xfId="0" applyFont="1" applyFill="1" applyBorder="1" applyAlignment="1" applyProtection="1">
      <alignment vertical="center"/>
    </xf>
    <xf numFmtId="0" fontId="96" fillId="0" borderId="26" xfId="0" applyFont="1" applyFill="1" applyBorder="1" applyAlignment="1" applyProtection="1">
      <alignment horizontal="center" vertical="center" textRotation="255"/>
    </xf>
    <xf numFmtId="0" fontId="96" fillId="0" borderId="27" xfId="0" applyFont="1" applyFill="1" applyBorder="1" applyAlignment="1" applyProtection="1">
      <alignment horizontal="center" vertical="center" textRotation="255"/>
    </xf>
    <xf numFmtId="0" fontId="96" fillId="0" borderId="28" xfId="0" applyFont="1" applyFill="1" applyBorder="1" applyAlignment="1" applyProtection="1">
      <alignment horizontal="center" vertical="center" textRotation="255"/>
    </xf>
    <xf numFmtId="0" fontId="54" fillId="0" borderId="3" xfId="0" applyFont="1" applyFill="1" applyBorder="1" applyAlignment="1" applyProtection="1">
      <alignment vertical="center" wrapText="1"/>
    </xf>
    <xf numFmtId="0" fontId="54" fillId="0" borderId="10" xfId="0" applyFont="1" applyFill="1" applyBorder="1" applyAlignment="1" applyProtection="1">
      <alignment vertical="center" wrapText="1"/>
    </xf>
    <xf numFmtId="0" fontId="99" fillId="0" borderId="10" xfId="0" applyFont="1" applyFill="1" applyBorder="1" applyAlignment="1" applyProtection="1">
      <alignment vertical="center"/>
    </xf>
    <xf numFmtId="0" fontId="54" fillId="0" borderId="10" xfId="0" applyFont="1" applyFill="1" applyBorder="1" applyAlignment="1" applyProtection="1">
      <alignment vertical="center"/>
    </xf>
    <xf numFmtId="0" fontId="146" fillId="0" borderId="4" xfId="0" applyFont="1" applyFill="1" applyBorder="1" applyAlignment="1" applyProtection="1">
      <alignment horizontal="center" vertical="center" shrinkToFit="1"/>
      <protection locked="0"/>
    </xf>
    <xf numFmtId="0" fontId="54" fillId="0" borderId="8" xfId="0" applyFont="1" applyFill="1" applyBorder="1" applyAlignment="1" applyProtection="1">
      <alignment horizontal="center" vertical="center" wrapText="1"/>
    </xf>
    <xf numFmtId="0" fontId="54" fillId="0" borderId="9" xfId="0" applyFont="1" applyFill="1" applyBorder="1" applyAlignment="1" applyProtection="1">
      <alignment horizontal="center" vertical="center" wrapText="1"/>
    </xf>
    <xf numFmtId="0" fontId="54" fillId="0" borderId="6" xfId="0" applyFont="1" applyFill="1" applyBorder="1" applyAlignment="1" applyProtection="1">
      <alignment horizontal="center" vertical="center" wrapText="1"/>
    </xf>
    <xf numFmtId="0" fontId="54" fillId="0" borderId="7" xfId="0" applyFont="1" applyFill="1" applyBorder="1" applyAlignment="1" applyProtection="1">
      <alignment horizontal="center" vertical="center" wrapText="1"/>
    </xf>
    <xf numFmtId="0" fontId="54" fillId="0" borderId="11" xfId="0" applyFont="1" applyFill="1" applyBorder="1" applyAlignment="1" applyProtection="1">
      <alignment horizontal="center" vertical="center" wrapText="1"/>
    </xf>
    <xf numFmtId="0" fontId="54" fillId="0" borderId="12" xfId="0" applyFont="1" applyFill="1" applyBorder="1" applyAlignment="1" applyProtection="1">
      <alignment horizontal="center" vertical="center" wrapText="1"/>
    </xf>
    <xf numFmtId="0" fontId="96" fillId="0" borderId="8" xfId="0" applyFont="1" applyFill="1" applyBorder="1" applyAlignment="1" applyProtection="1">
      <alignment horizontal="left" vertical="center" shrinkToFit="1"/>
    </xf>
    <xf numFmtId="0" fontId="96" fillId="0" borderId="5" xfId="0" applyFont="1" applyFill="1" applyBorder="1" applyAlignment="1" applyProtection="1">
      <alignment horizontal="left" vertical="center" shrinkToFit="1"/>
    </xf>
    <xf numFmtId="0" fontId="96" fillId="8" borderId="5" xfId="0" applyFont="1" applyFill="1" applyBorder="1" applyAlignment="1" applyProtection="1">
      <alignment horizontal="left" vertical="center" shrinkToFit="1"/>
      <protection locked="0"/>
    </xf>
    <xf numFmtId="0" fontId="27" fillId="0" borderId="3"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7" fillId="0" borderId="5" xfId="0" applyFont="1" applyFill="1" applyBorder="1" applyAlignment="1" applyProtection="1">
      <alignment horizontal="left" vertical="center" wrapText="1"/>
    </xf>
    <xf numFmtId="0" fontId="27" fillId="0" borderId="9" xfId="0" applyFont="1" applyFill="1" applyBorder="1" applyAlignment="1" applyProtection="1">
      <alignment horizontal="left" vertical="center" wrapText="1"/>
    </xf>
    <xf numFmtId="0" fontId="27" fillId="0" borderId="26" xfId="0" applyFont="1" applyFill="1" applyBorder="1" applyAlignment="1" applyProtection="1">
      <alignment horizontal="center" vertical="center" wrapText="1"/>
    </xf>
    <xf numFmtId="0" fontId="27" fillId="0" borderId="27" xfId="0" applyFont="1" applyFill="1" applyBorder="1" applyAlignment="1" applyProtection="1">
      <alignment horizontal="center" vertical="center" wrapText="1"/>
    </xf>
    <xf numFmtId="0" fontId="27" fillId="0" borderId="28" xfId="0" applyFont="1" applyFill="1" applyBorder="1" applyAlignment="1" applyProtection="1">
      <alignment horizontal="center" vertical="center" wrapText="1"/>
    </xf>
    <xf numFmtId="0" fontId="96" fillId="0" borderId="26" xfId="0" applyFont="1" applyFill="1" applyBorder="1" applyAlignment="1" applyProtection="1">
      <alignment horizontal="center" vertical="center"/>
    </xf>
    <xf numFmtId="0" fontId="96" fillId="0" borderId="27" xfId="0" applyFont="1" applyFill="1" applyBorder="1" applyAlignment="1" applyProtection="1">
      <alignment horizontal="center" vertical="center"/>
    </xf>
    <xf numFmtId="0" fontId="96" fillId="0" borderId="28" xfId="0" applyFont="1" applyFill="1" applyBorder="1" applyAlignment="1" applyProtection="1">
      <alignment horizontal="center" vertical="center"/>
    </xf>
    <xf numFmtId="0" fontId="99" fillId="0" borderId="10" xfId="0" applyFont="1" applyFill="1" applyBorder="1" applyAlignment="1" applyProtection="1">
      <alignment horizontal="left" vertical="center" indent="1"/>
    </xf>
    <xf numFmtId="0" fontId="96" fillId="0" borderId="26" xfId="0" applyFont="1" applyFill="1" applyBorder="1" applyAlignment="1" applyProtection="1">
      <alignment horizontal="center" vertical="center" wrapText="1"/>
    </xf>
    <xf numFmtId="0" fontId="96" fillId="0" borderId="27" xfId="0" applyFont="1" applyFill="1" applyBorder="1" applyAlignment="1" applyProtection="1">
      <alignment horizontal="center" vertical="center" wrapText="1"/>
    </xf>
    <xf numFmtId="0" fontId="96" fillId="0" borderId="28" xfId="0" applyFont="1" applyFill="1" applyBorder="1" applyAlignment="1" applyProtection="1">
      <alignment horizontal="center" vertical="center" wrapText="1"/>
    </xf>
    <xf numFmtId="0" fontId="96" fillId="0" borderId="2" xfId="0" applyFont="1" applyFill="1" applyBorder="1" applyAlignment="1" applyProtection="1">
      <alignment horizontal="center" vertical="center"/>
    </xf>
    <xf numFmtId="0" fontId="54" fillId="0" borderId="3" xfId="0" applyFont="1" applyFill="1" applyBorder="1" applyAlignment="1" applyProtection="1">
      <alignment horizontal="left" vertical="center" indent="1"/>
    </xf>
    <xf numFmtId="0" fontId="27" fillId="0" borderId="2" xfId="0" applyFont="1" applyFill="1" applyBorder="1" applyAlignment="1" applyProtection="1">
      <alignment horizontal="center" vertical="center" wrapText="1"/>
    </xf>
    <xf numFmtId="0" fontId="54" fillId="0" borderId="26" xfId="0" applyFont="1" applyFill="1" applyBorder="1" applyAlignment="1" applyProtection="1">
      <alignment horizontal="left" vertical="center"/>
    </xf>
    <xf numFmtId="0" fontId="54" fillId="0" borderId="28" xfId="0" applyFont="1" applyFill="1" applyBorder="1" applyAlignment="1" applyProtection="1">
      <alignment horizontal="left" vertical="center"/>
    </xf>
    <xf numFmtId="0" fontId="96" fillId="0" borderId="0" xfId="0" applyFont="1" applyFill="1" applyBorder="1" applyAlignment="1" applyProtection="1">
      <alignment horizontal="center" vertical="center" shrinkToFit="1"/>
    </xf>
    <xf numFmtId="0" fontId="54" fillId="0" borderId="26" xfId="0" applyFont="1" applyFill="1" applyBorder="1" applyAlignment="1" applyProtection="1">
      <alignment horizontal="left" vertical="center" indent="1"/>
    </xf>
    <xf numFmtId="0" fontId="54" fillId="0" borderId="28" xfId="0" applyFont="1" applyFill="1" applyBorder="1" applyAlignment="1" applyProtection="1">
      <alignment horizontal="left" vertical="center" indent="1"/>
    </xf>
    <xf numFmtId="0" fontId="96" fillId="0" borderId="8" xfId="0" applyFont="1" applyFill="1" applyBorder="1" applyAlignment="1" applyProtection="1">
      <alignment horizontal="center" vertical="center"/>
    </xf>
    <xf numFmtId="0" fontId="96" fillId="0" borderId="5" xfId="0" applyFont="1" applyFill="1" applyBorder="1" applyAlignment="1" applyProtection="1">
      <alignment horizontal="center" vertical="center"/>
    </xf>
    <xf numFmtId="0" fontId="96" fillId="0" borderId="5" xfId="0" applyFont="1" applyFill="1" applyBorder="1" applyAlignment="1" applyProtection="1">
      <alignment vertical="center" shrinkToFit="1"/>
      <protection locked="0"/>
    </xf>
    <xf numFmtId="0" fontId="96" fillId="0" borderId="5" xfId="0" applyFont="1" applyFill="1" applyBorder="1" applyAlignment="1" applyProtection="1">
      <alignment horizontal="left" vertical="center" shrinkToFit="1"/>
      <protection locked="0"/>
    </xf>
    <xf numFmtId="2" fontId="96" fillId="0" borderId="4" xfId="0" applyNumberFormat="1" applyFont="1" applyFill="1" applyBorder="1" applyAlignment="1" applyProtection="1">
      <alignment vertical="center" shrinkToFit="1"/>
      <protection locked="0"/>
    </xf>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horizontal="right" vertical="center"/>
    </xf>
    <xf numFmtId="0" fontId="96" fillId="0" borderId="1" xfId="0" applyFont="1" applyFill="1" applyBorder="1" applyAlignment="1" applyProtection="1">
      <alignment horizontal="left" vertical="center" shrinkToFit="1"/>
      <protection locked="0"/>
    </xf>
    <xf numFmtId="0" fontId="99" fillId="0" borderId="1" xfId="0" applyFont="1" applyFill="1" applyBorder="1" applyAlignment="1" applyProtection="1">
      <alignment horizontal="left" vertical="center"/>
    </xf>
    <xf numFmtId="2" fontId="96" fillId="0" borderId="4" xfId="0" applyNumberFormat="1" applyFont="1" applyFill="1" applyBorder="1" applyAlignment="1" applyProtection="1">
      <alignment vertical="center" shrinkToFit="1"/>
    </xf>
    <xf numFmtId="0" fontId="27" fillId="0" borderId="3" xfId="0" applyFont="1" applyFill="1" applyBorder="1" applyAlignment="1" applyProtection="1">
      <alignment horizontal="left" vertical="center" wrapText="1" shrinkToFit="1"/>
    </xf>
    <xf numFmtId="0" fontId="27" fillId="0" borderId="4" xfId="0" applyFont="1" applyFill="1" applyBorder="1" applyAlignment="1" applyProtection="1">
      <alignment horizontal="left" vertical="center" wrapText="1" shrinkToFit="1"/>
    </xf>
    <xf numFmtId="0" fontId="27" fillId="0" borderId="10" xfId="0" applyFont="1" applyFill="1" applyBorder="1" applyAlignment="1" applyProtection="1">
      <alignment horizontal="left" vertical="center" wrapText="1" shrinkToFit="1"/>
    </xf>
    <xf numFmtId="0" fontId="99" fillId="0" borderId="8" xfId="0" applyFont="1" applyFill="1" applyBorder="1" applyAlignment="1" applyProtection="1">
      <alignment horizontal="left" vertical="top" wrapText="1"/>
    </xf>
    <xf numFmtId="0" fontId="99" fillId="0" borderId="5" xfId="0" applyFont="1" applyFill="1" applyBorder="1" applyAlignment="1" applyProtection="1">
      <alignment horizontal="left" vertical="top" wrapText="1"/>
    </xf>
    <xf numFmtId="0" fontId="99" fillId="0" borderId="6" xfId="0" applyFont="1" applyFill="1" applyBorder="1" applyAlignment="1" applyProtection="1">
      <alignment horizontal="left" vertical="top" wrapText="1"/>
    </xf>
    <xf numFmtId="0" fontId="99" fillId="0" borderId="0" xfId="0" applyFont="1" applyFill="1" applyBorder="1" applyAlignment="1" applyProtection="1">
      <alignment horizontal="left" vertical="top" wrapText="1"/>
    </xf>
    <xf numFmtId="0" fontId="99" fillId="0" borderId="11" xfId="0" applyFont="1" applyFill="1" applyBorder="1" applyAlignment="1" applyProtection="1">
      <alignment horizontal="left" vertical="top" wrapText="1"/>
    </xf>
    <xf numFmtId="0" fontId="99" fillId="0" borderId="1" xfId="0" applyFont="1" applyFill="1" applyBorder="1" applyAlignment="1" applyProtection="1">
      <alignment horizontal="left" vertical="top" wrapText="1"/>
    </xf>
    <xf numFmtId="0" fontId="99" fillId="0" borderId="1" xfId="0" applyFont="1" applyFill="1" applyBorder="1" applyAlignment="1" applyProtection="1">
      <alignment horizontal="right" vertical="center"/>
    </xf>
    <xf numFmtId="0" fontId="54" fillId="0" borderId="27" xfId="0" applyFont="1" applyFill="1" applyBorder="1" applyAlignment="1" applyProtection="1">
      <alignment horizontal="left" vertical="center" indent="1"/>
    </xf>
    <xf numFmtId="0" fontId="99" fillId="0" borderId="27" xfId="0" applyFont="1" applyFill="1" applyBorder="1" applyProtection="1"/>
    <xf numFmtId="0" fontId="99" fillId="0" borderId="28" xfId="0" applyFont="1" applyFill="1" applyBorder="1" applyProtection="1"/>
    <xf numFmtId="0" fontId="54" fillId="0" borderId="8" xfId="0" applyFont="1" applyFill="1" applyBorder="1" applyAlignment="1" applyProtection="1">
      <alignment horizontal="left" vertical="center" wrapText="1" indent="1"/>
    </xf>
    <xf numFmtId="0" fontId="54" fillId="0" borderId="9" xfId="0" applyFont="1" applyFill="1" applyBorder="1" applyAlignment="1" applyProtection="1">
      <alignment horizontal="left" vertical="center" wrapText="1" indent="1"/>
    </xf>
    <xf numFmtId="0" fontId="54" fillId="0" borderId="6" xfId="0" applyFont="1" applyFill="1" applyBorder="1" applyAlignment="1" applyProtection="1">
      <alignment horizontal="left" vertical="center" wrapText="1" indent="1"/>
    </xf>
    <xf numFmtId="0" fontId="54" fillId="0" borderId="7" xfId="0" applyFont="1" applyFill="1" applyBorder="1" applyAlignment="1" applyProtection="1">
      <alignment horizontal="left" vertical="center" wrapText="1" indent="1"/>
    </xf>
    <xf numFmtId="0" fontId="54" fillId="0" borderId="11" xfId="0" applyFont="1" applyFill="1" applyBorder="1" applyAlignment="1" applyProtection="1">
      <alignment horizontal="left" vertical="center" wrapText="1" indent="1"/>
    </xf>
    <xf numFmtId="0" fontId="54" fillId="0" borderId="12" xfId="0" applyFont="1" applyFill="1" applyBorder="1" applyAlignment="1" applyProtection="1">
      <alignment horizontal="left" vertical="center" wrapText="1" indent="1"/>
    </xf>
    <xf numFmtId="0" fontId="99" fillId="0" borderId="5" xfId="0" applyFont="1" applyFill="1" applyBorder="1" applyAlignment="1" applyProtection="1">
      <alignment horizontal="left" vertical="center"/>
    </xf>
    <xf numFmtId="0" fontId="99" fillId="0" borderId="5" xfId="0" applyFont="1" applyFill="1" applyBorder="1" applyAlignment="1" applyProtection="1">
      <alignment horizontal="right" vertical="center"/>
    </xf>
    <xf numFmtId="0" fontId="23" fillId="0" borderId="0" xfId="0" applyFont="1" applyFill="1" applyAlignment="1">
      <alignment horizontal="center" vertical="center"/>
    </xf>
    <xf numFmtId="0" fontId="0" fillId="0" borderId="3" xfId="0" applyFont="1" applyFill="1" applyBorder="1" applyAlignment="1">
      <alignment horizontal="left" vertical="center" shrinkToFit="1"/>
    </xf>
    <xf numFmtId="0" fontId="0" fillId="0" borderId="4" xfId="0" applyFont="1" applyFill="1" applyBorder="1" applyAlignment="1">
      <alignment horizontal="left" vertical="center" shrinkToFit="1"/>
    </xf>
    <xf numFmtId="0" fontId="0" fillId="0" borderId="4" xfId="0" applyFont="1" applyFill="1" applyBorder="1" applyAlignment="1">
      <alignment horizontal="left" vertical="center"/>
    </xf>
    <xf numFmtId="0" fontId="0" fillId="0" borderId="10" xfId="0" applyFont="1" applyFill="1" applyBorder="1" applyAlignment="1">
      <alignment horizontal="left" vertical="center"/>
    </xf>
    <xf numFmtId="0" fontId="0" fillId="0" borderId="3" xfId="0" applyFont="1" applyFill="1" applyBorder="1" applyAlignment="1">
      <alignment horizontal="left" vertical="center"/>
    </xf>
    <xf numFmtId="49" fontId="0" fillId="0" borderId="3"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protection locked="0"/>
    </xf>
    <xf numFmtId="49" fontId="0" fillId="0" borderId="4" xfId="0" applyNumberFormat="1" applyFont="1" applyFill="1" applyBorder="1" applyAlignment="1">
      <alignment horizontal="center" vertical="center"/>
    </xf>
    <xf numFmtId="0" fontId="0" fillId="0" borderId="4" xfId="0" applyFont="1" applyFill="1" applyBorder="1" applyAlignment="1">
      <alignment horizontal="center" vertical="center"/>
    </xf>
    <xf numFmtId="0" fontId="0" fillId="0" borderId="10" xfId="0" applyFont="1" applyFill="1" applyBorder="1" applyAlignment="1">
      <alignment horizontal="center" vertical="center"/>
    </xf>
    <xf numFmtId="1" fontId="0" fillId="0" borderId="3" xfId="0" applyNumberFormat="1" applyFont="1" applyFill="1" applyBorder="1" applyAlignment="1">
      <alignment horizontal="left" vertical="center"/>
    </xf>
    <xf numFmtId="1" fontId="0" fillId="0" borderId="4" xfId="0" applyNumberFormat="1" applyFont="1" applyFill="1" applyBorder="1" applyAlignment="1">
      <alignment horizontal="left" vertical="center"/>
    </xf>
    <xf numFmtId="1" fontId="0" fillId="0" borderId="10" xfId="0" applyNumberFormat="1" applyFont="1" applyFill="1" applyBorder="1" applyAlignment="1">
      <alignment horizontal="left" vertical="center"/>
    </xf>
    <xf numFmtId="58" fontId="0" fillId="0" borderId="4" xfId="0" applyNumberFormat="1" applyFont="1" applyFill="1" applyBorder="1" applyAlignment="1">
      <alignment horizontal="left" vertical="center"/>
    </xf>
    <xf numFmtId="58" fontId="0" fillId="0" borderId="10" xfId="0" applyNumberFormat="1" applyFont="1" applyFill="1" applyBorder="1" applyAlignment="1">
      <alignment horizontal="left" vertical="center"/>
    </xf>
    <xf numFmtId="0" fontId="0" fillId="0" borderId="3"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0" fillId="0" borderId="4" xfId="0" applyFont="1" applyFill="1" applyBorder="1" applyAlignment="1">
      <alignment horizontal="center" vertical="center" shrinkToFit="1"/>
    </xf>
    <xf numFmtId="0" fontId="0" fillId="0" borderId="4" xfId="0" applyFont="1" applyBorder="1" applyAlignment="1">
      <alignment horizontal="center" vertical="center"/>
    </xf>
    <xf numFmtId="0" fontId="0" fillId="0" borderId="4" xfId="0" applyFont="1" applyBorder="1" applyAlignment="1">
      <alignment horizontal="left" vertical="center"/>
    </xf>
    <xf numFmtId="0" fontId="0" fillId="0" borderId="10" xfId="0" applyFont="1" applyBorder="1" applyAlignment="1">
      <alignment horizontal="left" vertical="center"/>
    </xf>
    <xf numFmtId="0" fontId="0" fillId="0" borderId="5" xfId="0" applyFont="1" applyFill="1" applyBorder="1" applyAlignment="1">
      <alignment horizontal="left" vertical="center" shrinkToFit="1"/>
    </xf>
    <xf numFmtId="0" fontId="0" fillId="0" borderId="9" xfId="0" applyFont="1" applyFill="1" applyBorder="1" applyAlignment="1">
      <alignment horizontal="left" vertical="center" shrinkToFit="1"/>
    </xf>
    <xf numFmtId="0" fontId="0" fillId="0" borderId="11" xfId="0" applyFont="1" applyFill="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applyProtection="1">
      <alignment horizontal="center" shrinkToFit="1"/>
      <protection locked="0"/>
    </xf>
    <xf numFmtId="0" fontId="0" fillId="0" borderId="1" xfId="0" applyFont="1" applyFill="1" applyBorder="1" applyAlignment="1" applyProtection="1">
      <alignment horizontal="left"/>
      <protection locked="0"/>
    </xf>
    <xf numFmtId="0" fontId="0" fillId="0" borderId="12" xfId="0" applyFont="1" applyFill="1" applyBorder="1" applyAlignment="1" applyProtection="1">
      <alignment horizontal="left"/>
      <protection locked="0"/>
    </xf>
    <xf numFmtId="0" fontId="28" fillId="0" borderId="4" xfId="0" applyFont="1" applyFill="1" applyBorder="1" applyAlignment="1">
      <alignment horizontal="left" vertical="center" wrapText="1" shrinkToFit="1"/>
    </xf>
    <xf numFmtId="0" fontId="28" fillId="0" borderId="10" xfId="0" applyFont="1" applyFill="1" applyBorder="1" applyAlignment="1">
      <alignment horizontal="left" vertical="center" wrapText="1" shrinkToFit="1"/>
    </xf>
    <xf numFmtId="0" fontId="28" fillId="0" borderId="3" xfId="0" applyFont="1" applyFill="1" applyBorder="1" applyAlignment="1">
      <alignment horizontal="left" vertical="center" wrapText="1" shrinkToFit="1"/>
    </xf>
    <xf numFmtId="0" fontId="28" fillId="0" borderId="3" xfId="0" applyFont="1" applyFill="1" applyBorder="1" applyAlignment="1">
      <alignment horizontal="left" vertical="center" shrinkToFit="1"/>
    </xf>
    <xf numFmtId="0" fontId="28" fillId="0" borderId="4" xfId="0" applyFont="1" applyFill="1" applyBorder="1" applyAlignment="1">
      <alignment horizontal="left" vertical="center" shrinkToFit="1"/>
    </xf>
    <xf numFmtId="0" fontId="28" fillId="0" borderId="4" xfId="0" applyFont="1" applyFill="1" applyBorder="1" applyAlignment="1" applyProtection="1">
      <alignment horizontal="left" vertical="center" shrinkToFit="1"/>
      <protection locked="0"/>
    </xf>
    <xf numFmtId="0" fontId="0" fillId="0" borderId="3" xfId="0" applyFont="1" applyFill="1" applyBorder="1" applyAlignment="1" applyProtection="1">
      <alignment horizontal="left" vertical="center" shrinkToFit="1"/>
      <protection locked="0"/>
    </xf>
    <xf numFmtId="0" fontId="0" fillId="0" borderId="4" xfId="0" applyFont="1" applyFill="1" applyBorder="1" applyAlignment="1" applyProtection="1">
      <alignment horizontal="left" vertical="center" shrinkToFit="1"/>
      <protection locked="0"/>
    </xf>
    <xf numFmtId="0" fontId="0" fillId="0" borderId="10" xfId="0" applyFont="1" applyFill="1" applyBorder="1" applyAlignment="1" applyProtection="1">
      <alignment horizontal="left" vertical="center" shrinkToFit="1"/>
      <protection locked="0"/>
    </xf>
    <xf numFmtId="0" fontId="0" fillId="0" borderId="26" xfId="0" applyFont="1" applyFill="1" applyBorder="1" applyAlignment="1">
      <alignment horizontal="center" vertical="center" shrinkToFit="1"/>
    </xf>
    <xf numFmtId="0" fontId="0" fillId="0" borderId="27" xfId="0" applyFont="1" applyFill="1" applyBorder="1" applyAlignment="1">
      <alignment horizontal="center" vertical="center" shrinkToFit="1"/>
    </xf>
    <xf numFmtId="0" fontId="0" fillId="0" borderId="28" xfId="0" applyFont="1" applyFill="1" applyBorder="1" applyAlignment="1">
      <alignment horizontal="center" vertical="center" shrinkToFit="1"/>
    </xf>
    <xf numFmtId="0" fontId="17" fillId="0" borderId="5" xfId="0" applyFont="1" applyFill="1" applyBorder="1" applyAlignment="1">
      <alignment vertical="top"/>
    </xf>
    <xf numFmtId="0" fontId="17" fillId="0" borderId="5" xfId="0" applyFont="1" applyFill="1" applyBorder="1" applyAlignment="1">
      <alignment vertical="center" wrapText="1"/>
    </xf>
    <xf numFmtId="0" fontId="17" fillId="0" borderId="5" xfId="0" applyFont="1" applyFill="1" applyBorder="1" applyAlignment="1">
      <alignment vertical="center"/>
    </xf>
    <xf numFmtId="0" fontId="0" fillId="0" borderId="1" xfId="0" applyFont="1" applyFill="1" applyBorder="1" applyAlignment="1">
      <alignment horizontal="left" shrinkToFit="1"/>
    </xf>
    <xf numFmtId="0" fontId="0" fillId="0" borderId="3" xfId="0" applyFont="1" applyFill="1" applyBorder="1" applyAlignment="1" applyProtection="1">
      <protection locked="0"/>
    </xf>
    <xf numFmtId="0" fontId="0" fillId="0" borderId="4" xfId="0" applyFont="1" applyBorder="1" applyAlignment="1" applyProtection="1">
      <protection locked="0"/>
    </xf>
    <xf numFmtId="0" fontId="0" fillId="0" borderId="10" xfId="0" applyFont="1" applyBorder="1" applyAlignment="1" applyProtection="1">
      <protection locked="0"/>
    </xf>
    <xf numFmtId="0" fontId="0" fillId="0" borderId="1" xfId="0" applyFont="1" applyFill="1" applyBorder="1" applyAlignment="1">
      <alignment horizontal="left" vertical="center"/>
    </xf>
    <xf numFmtId="0" fontId="0" fillId="0" borderId="1" xfId="0" applyFont="1" applyFill="1" applyBorder="1" applyAlignment="1"/>
    <xf numFmtId="0" fontId="0" fillId="0" borderId="8"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1" xfId="0" applyFont="1" applyBorder="1" applyAlignment="1">
      <alignment horizontal="center" vertical="center"/>
    </xf>
    <xf numFmtId="0" fontId="0" fillId="0" borderId="1" xfId="0" applyFont="1" applyBorder="1" applyAlignment="1">
      <alignment horizontal="center" vertical="center"/>
    </xf>
    <xf numFmtId="0" fontId="0" fillId="0" borderId="12" xfId="0" applyFont="1" applyBorder="1" applyAlignment="1">
      <alignment horizontal="center" vertical="center"/>
    </xf>
    <xf numFmtId="0" fontId="0" fillId="0" borderId="2" xfId="0" applyFont="1" applyFill="1" applyBorder="1" applyAlignment="1">
      <alignment horizontal="center" vertical="center" wrapText="1" shrinkToFit="1"/>
    </xf>
    <xf numFmtId="0" fontId="0" fillId="0" borderId="8" xfId="0" applyFont="1" applyFill="1" applyBorder="1" applyAlignment="1">
      <alignment horizontal="center" vertical="center" shrinkToFit="1"/>
    </xf>
    <xf numFmtId="0" fontId="0" fillId="0" borderId="9" xfId="0" applyFont="1" applyFill="1" applyBorder="1" applyAlignment="1">
      <alignment horizontal="center" vertical="center" shrinkToFit="1"/>
    </xf>
    <xf numFmtId="0" fontId="0" fillId="0" borderId="11" xfId="0" applyFont="1" applyFill="1" applyBorder="1" applyAlignment="1">
      <alignment horizontal="center" vertical="center" shrinkToFit="1"/>
    </xf>
    <xf numFmtId="0" fontId="0" fillId="0" borderId="12" xfId="0" applyFont="1" applyFill="1" applyBorder="1" applyAlignment="1">
      <alignment horizontal="center" vertical="center" shrinkToFit="1"/>
    </xf>
    <xf numFmtId="0" fontId="33" fillId="0" borderId="5" xfId="0" applyFont="1" applyFill="1" applyBorder="1" applyAlignment="1">
      <alignment vertical="center" wrapText="1"/>
    </xf>
    <xf numFmtId="0" fontId="17" fillId="0" borderId="0" xfId="0" applyFont="1" applyFill="1" applyBorder="1" applyAlignment="1">
      <alignment vertical="center" wrapText="1"/>
    </xf>
    <xf numFmtId="0" fontId="33" fillId="0" borderId="0" xfId="0" applyFont="1" applyFill="1" applyBorder="1" applyAlignment="1">
      <alignment vertical="center" wrapText="1"/>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shrinkToFit="1"/>
    </xf>
    <xf numFmtId="0" fontId="0" fillId="0" borderId="3" xfId="0" applyFont="1" applyFill="1" applyBorder="1" applyAlignment="1" applyProtection="1">
      <alignment horizontal="center" vertical="center"/>
      <protection locked="0"/>
    </xf>
    <xf numFmtId="0" fontId="0" fillId="0" borderId="4" xfId="0"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protection locked="0"/>
    </xf>
    <xf numFmtId="57" fontId="0" fillId="0" borderId="3" xfId="0" applyNumberFormat="1" applyFont="1" applyFill="1" applyBorder="1" applyAlignment="1" applyProtection="1">
      <alignment horizontal="center" vertical="center" shrinkToFit="1"/>
      <protection locked="0"/>
    </xf>
    <xf numFmtId="57" fontId="0" fillId="0" borderId="10"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0" fontId="0" fillId="0" borderId="32" xfId="0" applyFont="1" applyFill="1" applyBorder="1" applyAlignment="1" applyProtection="1">
      <alignment horizontal="center" vertical="center" shrinkToFit="1"/>
      <protection locked="0"/>
    </xf>
    <xf numFmtId="0" fontId="0" fillId="0" borderId="33" xfId="0" applyFont="1" applyFill="1" applyBorder="1" applyAlignment="1" applyProtection="1">
      <alignment horizontal="center" vertical="center" shrinkToFit="1"/>
      <protection locked="0"/>
    </xf>
    <xf numFmtId="0" fontId="0" fillId="0" borderId="34" xfId="0" applyFont="1" applyFill="1" applyBorder="1" applyAlignment="1" applyProtection="1">
      <alignment horizontal="center" vertical="center" shrinkToFit="1"/>
      <protection locked="0"/>
    </xf>
    <xf numFmtId="0" fontId="35" fillId="0" borderId="32" xfId="6" applyFont="1" applyFill="1" applyBorder="1" applyAlignment="1" applyProtection="1">
      <alignment horizontal="left" vertical="center" shrinkToFit="1"/>
      <protection locked="0"/>
    </xf>
    <xf numFmtId="0" fontId="35" fillId="0" borderId="33" xfId="6" applyFont="1" applyFill="1" applyBorder="1" applyAlignment="1" applyProtection="1">
      <alignment horizontal="left" vertical="center" shrinkToFit="1"/>
      <protection locked="0"/>
    </xf>
    <xf numFmtId="0" fontId="0" fillId="0" borderId="33" xfId="0" applyFont="1" applyFill="1" applyBorder="1" applyAlignment="1" applyProtection="1">
      <alignment horizontal="left" vertical="center" shrinkToFit="1"/>
      <protection locked="0"/>
    </xf>
    <xf numFmtId="0" fontId="0" fillId="0" borderId="34" xfId="0" applyFont="1" applyFill="1" applyBorder="1" applyAlignment="1" applyProtection="1">
      <alignment horizontal="left" vertical="center" shrinkToFit="1"/>
      <protection locked="0"/>
    </xf>
    <xf numFmtId="0" fontId="0" fillId="0" borderId="29" xfId="0" applyFill="1" applyBorder="1" applyAlignment="1" applyProtection="1">
      <alignment horizontal="left" vertical="center" shrinkToFit="1"/>
      <protection locked="0"/>
    </xf>
    <xf numFmtId="0" fontId="0" fillId="0" borderId="30" xfId="0" applyFont="1" applyFill="1" applyBorder="1" applyAlignment="1" applyProtection="1">
      <alignment horizontal="left" vertical="center" shrinkToFit="1"/>
      <protection locked="0"/>
    </xf>
    <xf numFmtId="0" fontId="0" fillId="0" borderId="30" xfId="0" applyFill="1" applyBorder="1" applyAlignment="1" applyProtection="1">
      <alignment horizontal="left" vertical="center" shrinkToFit="1"/>
      <protection locked="0"/>
    </xf>
    <xf numFmtId="0" fontId="0" fillId="0" borderId="31" xfId="0" applyFont="1" applyFill="1" applyBorder="1" applyAlignment="1" applyProtection="1">
      <alignment horizontal="left" vertical="center" shrinkToFit="1"/>
      <protection locked="0"/>
    </xf>
    <xf numFmtId="0" fontId="0" fillId="0" borderId="26"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8" xfId="0" applyFill="1" applyBorder="1" applyAlignment="1" applyProtection="1">
      <alignment horizontal="left" vertical="center" shrinkToFit="1"/>
      <protection locked="0"/>
    </xf>
    <xf numFmtId="0" fontId="0" fillId="0" borderId="5" xfId="0" applyFont="1" applyFill="1" applyBorder="1" applyAlignment="1" applyProtection="1">
      <alignment horizontal="left" vertical="center" shrinkToFit="1"/>
      <protection locked="0"/>
    </xf>
    <xf numFmtId="0" fontId="0" fillId="0" borderId="9"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left" vertical="center" shrinkToFit="1"/>
      <protection locked="0"/>
    </xf>
    <xf numFmtId="0" fontId="0" fillId="0" borderId="32" xfId="0" applyFont="1" applyFill="1" applyBorder="1" applyAlignment="1">
      <alignment horizontal="center" vertical="center" shrinkToFit="1"/>
    </xf>
    <xf numFmtId="0" fontId="0" fillId="0" borderId="33"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34" fillId="0" borderId="32" xfId="6" applyFill="1" applyBorder="1" applyAlignment="1" applyProtection="1">
      <alignment horizontal="left" vertical="center" shrinkToFit="1"/>
      <protection locked="0"/>
    </xf>
    <xf numFmtId="0" fontId="17" fillId="0" borderId="0" xfId="0" applyFont="1" applyFill="1" applyAlignment="1">
      <alignment vertical="top" wrapText="1"/>
    </xf>
    <xf numFmtId="0" fontId="0" fillId="0" borderId="0" xfId="0" applyFont="1" applyAlignment="1">
      <alignment vertical="top" wrapText="1"/>
    </xf>
    <xf numFmtId="0" fontId="17" fillId="0" borderId="5" xfId="0" applyFont="1" applyFill="1" applyBorder="1" applyAlignment="1">
      <alignment horizontal="left" vertical="top" wrapText="1"/>
    </xf>
    <xf numFmtId="0" fontId="0" fillId="0" borderId="29" xfId="0"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protection locked="0"/>
    </xf>
    <xf numFmtId="0" fontId="0" fillId="0" borderId="31" xfId="0" applyFont="1" applyFill="1" applyBorder="1" applyAlignment="1" applyProtection="1">
      <alignment horizontal="center" vertical="center"/>
      <protection locked="0"/>
    </xf>
    <xf numFmtId="0" fontId="0" fillId="0" borderId="8" xfId="0" applyFont="1" applyFill="1" applyBorder="1" applyAlignment="1" applyProtection="1">
      <alignment horizontal="left" vertical="center" shrinkToFit="1"/>
      <protection locked="0"/>
    </xf>
    <xf numFmtId="0" fontId="0" fillId="0" borderId="29" xfId="0" applyFont="1" applyFill="1" applyBorder="1" applyAlignment="1" applyProtection="1">
      <alignment horizontal="left" vertical="center" shrinkToFit="1"/>
      <protection locked="0"/>
    </xf>
    <xf numFmtId="0" fontId="0" fillId="0" borderId="26" xfId="0" applyFont="1" applyFill="1" applyBorder="1" applyAlignment="1">
      <alignment horizontal="center" vertical="center" wrapText="1" shrinkToFit="1"/>
    </xf>
    <xf numFmtId="0" fontId="0" fillId="0" borderId="27" xfId="0" applyFont="1" applyFill="1" applyBorder="1" applyAlignment="1">
      <alignment horizontal="center" vertical="center" wrapText="1" shrinkToFit="1"/>
    </xf>
    <xf numFmtId="0" fontId="36" fillId="0" borderId="116" xfId="45" applyNumberFormat="1" applyFont="1" applyFill="1" applyBorder="1" applyAlignment="1" applyProtection="1">
      <alignment vertical="center"/>
      <protection locked="0"/>
    </xf>
    <xf numFmtId="0" fontId="36" fillId="0" borderId="22" xfId="45" applyNumberFormat="1" applyFont="1" applyFill="1" applyBorder="1" applyAlignment="1" applyProtection="1">
      <alignment vertical="center"/>
      <protection locked="0"/>
    </xf>
    <xf numFmtId="0" fontId="36" fillId="0" borderId="120" xfId="45" applyNumberFormat="1" applyFont="1" applyFill="1" applyBorder="1" applyAlignment="1" applyProtection="1">
      <alignment vertical="center"/>
      <protection locked="0"/>
    </xf>
    <xf numFmtId="0" fontId="17" fillId="0" borderId="53" xfId="45" applyNumberFormat="1" applyFont="1" applyFill="1" applyBorder="1" applyAlignment="1">
      <alignment vertical="center" wrapText="1"/>
    </xf>
    <xf numFmtId="0" fontId="17" fillId="0" borderId="54" xfId="45" applyNumberFormat="1" applyFont="1" applyFill="1" applyBorder="1" applyAlignment="1">
      <alignment vertical="center" wrapText="1"/>
    </xf>
    <xf numFmtId="0" fontId="17" fillId="0" borderId="55" xfId="45" applyNumberFormat="1" applyFont="1" applyFill="1" applyBorder="1" applyAlignment="1">
      <alignment vertical="center" wrapText="1"/>
    </xf>
    <xf numFmtId="0" fontId="36" fillId="0" borderId="54" xfId="45" applyNumberFormat="1" applyFont="1" applyFill="1" applyBorder="1" applyAlignment="1">
      <alignment horizontal="center" vertical="center"/>
    </xf>
    <xf numFmtId="0" fontId="36" fillId="0" borderId="57" xfId="45" applyNumberFormat="1" applyFont="1" applyFill="1" applyBorder="1" applyAlignment="1">
      <alignment horizontal="center" vertical="center"/>
    </xf>
    <xf numFmtId="0" fontId="36" fillId="0" borderId="35" xfId="45" applyNumberFormat="1" applyFont="1" applyFill="1" applyBorder="1" applyAlignment="1">
      <alignment horizontal="center" vertical="center" wrapText="1"/>
    </xf>
    <xf numFmtId="0" fontId="36" fillId="0" borderId="36" xfId="45" applyNumberFormat="1" applyFont="1" applyFill="1" applyBorder="1" applyAlignment="1">
      <alignment horizontal="center" vertical="center" wrapText="1"/>
    </xf>
    <xf numFmtId="0" fontId="36" fillId="0" borderId="39" xfId="45" applyNumberFormat="1" applyFont="1" applyFill="1" applyBorder="1" applyAlignment="1">
      <alignment horizontal="center" vertical="center" wrapText="1"/>
    </xf>
    <xf numFmtId="0" fontId="36" fillId="0" borderId="50" xfId="45" applyNumberFormat="1" applyFont="1" applyFill="1" applyBorder="1" applyAlignment="1">
      <alignment horizontal="center" vertical="center" wrapText="1"/>
    </xf>
    <xf numFmtId="0" fontId="36" fillId="0" borderId="0" xfId="45" applyNumberFormat="1" applyFont="1" applyFill="1" applyBorder="1" applyAlignment="1">
      <alignment horizontal="center" vertical="center" wrapText="1"/>
    </xf>
    <xf numFmtId="0" fontId="36" fillId="0" borderId="52" xfId="45" applyNumberFormat="1" applyFont="1" applyFill="1" applyBorder="1" applyAlignment="1">
      <alignment horizontal="center" vertical="center" wrapText="1"/>
    </xf>
    <xf numFmtId="0" fontId="36" fillId="0" borderId="40" xfId="45" applyNumberFormat="1" applyFont="1" applyFill="1" applyBorder="1" applyAlignment="1">
      <alignment horizontal="center" vertical="center" wrapText="1"/>
    </xf>
    <xf numFmtId="0" fontId="36" fillId="0" borderId="41" xfId="45" applyNumberFormat="1" applyFont="1" applyFill="1" applyBorder="1" applyAlignment="1">
      <alignment horizontal="center" vertical="center" wrapText="1"/>
    </xf>
    <xf numFmtId="0" fontId="36" fillId="0" borderId="44" xfId="45" applyNumberFormat="1" applyFont="1" applyFill="1" applyBorder="1" applyAlignment="1">
      <alignment horizontal="center" vertical="center" wrapText="1"/>
    </xf>
    <xf numFmtId="0" fontId="84" fillId="0" borderId="56" xfId="3" applyFont="1" applyFill="1" applyBorder="1" applyAlignment="1">
      <alignment horizontal="center" vertical="center" wrapText="1" shrinkToFit="1"/>
    </xf>
    <xf numFmtId="0" fontId="84" fillId="0" borderId="54" xfId="3" applyFont="1" applyFill="1" applyBorder="1" applyAlignment="1">
      <alignment horizontal="center" vertical="center" wrapText="1" shrinkToFit="1"/>
    </xf>
    <xf numFmtId="0" fontId="84" fillId="0" borderId="55" xfId="3" applyFont="1" applyFill="1" applyBorder="1" applyAlignment="1">
      <alignment horizontal="center" vertical="center" wrapText="1" shrinkToFit="1"/>
    </xf>
    <xf numFmtId="0" fontId="138" fillId="0" borderId="56" xfId="3" applyFont="1" applyFill="1" applyBorder="1" applyAlignment="1">
      <alignment horizontal="center" vertical="center" shrinkToFit="1"/>
    </xf>
    <xf numFmtId="0" fontId="138" fillId="0" borderId="54" xfId="3" applyFont="1" applyFill="1" applyBorder="1" applyAlignment="1">
      <alignment horizontal="center" vertical="center" shrinkToFit="1"/>
    </xf>
    <xf numFmtId="0" fontId="138" fillId="0" borderId="55" xfId="3" applyFont="1" applyFill="1" applyBorder="1" applyAlignment="1">
      <alignment horizontal="center" vertical="center" shrinkToFit="1"/>
    </xf>
    <xf numFmtId="0" fontId="84" fillId="0" borderId="56" xfId="3" applyFont="1" applyFill="1" applyBorder="1" applyAlignment="1">
      <alignment horizontal="center" vertical="center" shrinkToFit="1"/>
    </xf>
    <xf numFmtId="0" fontId="84" fillId="0" borderId="54" xfId="3" applyFont="1" applyFill="1" applyBorder="1" applyAlignment="1">
      <alignment horizontal="center" vertical="center" shrinkToFit="1"/>
    </xf>
    <xf numFmtId="0" fontId="84" fillId="0" borderId="57" xfId="3" applyFont="1" applyFill="1" applyBorder="1" applyAlignment="1">
      <alignment horizontal="center" vertical="center" shrinkToFit="1"/>
    </xf>
    <xf numFmtId="0" fontId="36" fillId="0" borderId="58" xfId="45" applyNumberFormat="1" applyFont="1" applyFill="1" applyBorder="1" applyAlignment="1">
      <alignment horizontal="center" vertical="center"/>
    </xf>
    <xf numFmtId="0" fontId="36" fillId="0" borderId="87" xfId="45" applyNumberFormat="1" applyFont="1" applyFill="1" applyBorder="1" applyAlignment="1">
      <alignment horizontal="center" vertical="center"/>
    </xf>
    <xf numFmtId="0" fontId="36" fillId="0" borderId="56" xfId="45" applyNumberFormat="1" applyFont="1" applyFill="1" applyBorder="1" applyAlignment="1">
      <alignment horizontal="center" vertical="center"/>
    </xf>
    <xf numFmtId="0" fontId="36" fillId="0" borderId="56" xfId="45" applyNumberFormat="1" applyFont="1" applyFill="1" applyBorder="1" applyAlignment="1">
      <alignment horizontal="left" vertical="center" indent="1"/>
    </xf>
    <xf numFmtId="0" fontId="36" fillId="0" borderId="54" xfId="45" applyNumberFormat="1" applyFont="1" applyFill="1" applyBorder="1" applyAlignment="1">
      <alignment horizontal="left" vertical="center" indent="1"/>
    </xf>
    <xf numFmtId="0" fontId="36" fillId="0" borderId="55" xfId="45" applyNumberFormat="1" applyFont="1" applyFill="1" applyBorder="1" applyAlignment="1">
      <alignment horizontal="left" vertical="center" indent="1"/>
    </xf>
    <xf numFmtId="0" fontId="36" fillId="0" borderId="56" xfId="45" applyNumberFormat="1" applyFont="1" applyFill="1" applyBorder="1" applyAlignment="1">
      <alignment horizontal="left" vertical="center" indent="1" shrinkToFit="1"/>
    </xf>
    <xf numFmtId="0" fontId="36" fillId="0" borderId="54" xfId="45" applyNumberFormat="1" applyFont="1" applyFill="1" applyBorder="1" applyAlignment="1">
      <alignment horizontal="left" vertical="center" indent="1" shrinkToFit="1"/>
    </xf>
    <xf numFmtId="0" fontId="36" fillId="0" borderId="54" xfId="45" applyNumberFormat="1" applyFont="1" applyFill="1" applyBorder="1" applyAlignment="1" applyProtection="1">
      <alignment horizontal="center" vertical="center" wrapText="1"/>
      <protection locked="0"/>
    </xf>
    <xf numFmtId="0" fontId="36" fillId="0" borderId="54" xfId="45" applyNumberFormat="1" applyFont="1" applyFill="1" applyBorder="1" applyAlignment="1">
      <alignment horizontal="center" vertical="center" wrapText="1"/>
    </xf>
    <xf numFmtId="0" fontId="36" fillId="0" borderId="54" xfId="45" applyNumberFormat="1" applyFont="1" applyBorder="1" applyAlignment="1" applyProtection="1">
      <alignment horizontal="center" vertical="center"/>
      <protection locked="0"/>
    </xf>
    <xf numFmtId="0" fontId="36" fillId="0" borderId="55" xfId="45" applyNumberFormat="1" applyFont="1" applyFill="1" applyBorder="1" applyAlignment="1">
      <alignment horizontal="center" vertical="center"/>
    </xf>
    <xf numFmtId="0" fontId="36" fillId="0" borderId="53" xfId="45" applyNumberFormat="1" applyFont="1" applyFill="1" applyBorder="1" applyAlignment="1">
      <alignment horizontal="center" vertical="center" shrinkToFit="1"/>
    </xf>
    <xf numFmtId="0" fontId="36" fillId="0" borderId="54" xfId="45" applyNumberFormat="1" applyFont="1" applyFill="1" applyBorder="1" applyAlignment="1">
      <alignment horizontal="center" vertical="center" shrinkToFit="1"/>
    </xf>
    <xf numFmtId="0" fontId="36" fillId="0" borderId="55" xfId="45" applyNumberFormat="1" applyFont="1" applyFill="1" applyBorder="1" applyAlignment="1">
      <alignment horizontal="center" vertical="center" shrinkToFit="1"/>
    </xf>
    <xf numFmtId="58" fontId="36" fillId="0" borderId="56" xfId="45" applyNumberFormat="1" applyFont="1" applyFill="1" applyBorder="1" applyAlignment="1" applyProtection="1">
      <alignment horizontal="center" vertical="center" shrinkToFit="1"/>
      <protection locked="0"/>
    </xf>
    <xf numFmtId="58" fontId="36" fillId="0" borderId="54" xfId="45" applyNumberFormat="1" applyFont="1" applyFill="1" applyBorder="1" applyAlignment="1" applyProtection="1">
      <alignment horizontal="center" vertical="center" shrinkToFit="1"/>
      <protection locked="0"/>
    </xf>
    <xf numFmtId="0" fontId="80" fillId="0" borderId="54" xfId="45" applyNumberFormat="1" applyFont="1" applyFill="1" applyBorder="1" applyAlignment="1">
      <alignment horizontal="center" vertical="center" wrapText="1"/>
    </xf>
    <xf numFmtId="0" fontId="23" fillId="0" borderId="0" xfId="45" applyNumberFormat="1" applyFont="1" applyFill="1" applyBorder="1" applyAlignment="1">
      <alignment horizontal="center" vertical="center"/>
    </xf>
    <xf numFmtId="0" fontId="17" fillId="0" borderId="1" xfId="45" applyNumberFormat="1" applyFont="1" applyFill="1" applyBorder="1" applyAlignment="1">
      <alignment horizontal="center" vertical="center"/>
    </xf>
    <xf numFmtId="0" fontId="36" fillId="0" borderId="1" xfId="45" applyNumberFormat="1" applyFont="1" applyFill="1" applyBorder="1" applyAlignment="1">
      <alignment horizontal="left" vertical="center"/>
    </xf>
    <xf numFmtId="0" fontId="36" fillId="0" borderId="35" xfId="45" applyNumberFormat="1" applyFont="1" applyFill="1" applyBorder="1" applyAlignment="1">
      <alignment horizontal="center" vertical="center"/>
    </xf>
    <xf numFmtId="0" fontId="36" fillId="0" borderId="36" xfId="45" applyNumberFormat="1" applyFont="1" applyFill="1" applyBorder="1" applyAlignment="1">
      <alignment horizontal="center" vertical="center"/>
    </xf>
    <xf numFmtId="0" fontId="36" fillId="0" borderId="50" xfId="45" applyNumberFormat="1" applyFont="1" applyFill="1" applyBorder="1" applyAlignment="1">
      <alignment horizontal="center" vertical="center"/>
    </xf>
    <xf numFmtId="0" fontId="36" fillId="0" borderId="0" xfId="45" applyNumberFormat="1" applyFont="1" applyFill="1" applyBorder="1" applyAlignment="1">
      <alignment horizontal="center" vertical="center"/>
    </xf>
    <xf numFmtId="0" fontId="36" fillId="0" borderId="40" xfId="45" applyNumberFormat="1" applyFont="1" applyFill="1" applyBorder="1" applyAlignment="1">
      <alignment horizontal="center" vertical="center"/>
    </xf>
    <xf numFmtId="0" fontId="36" fillId="0" borderId="41" xfId="45" applyNumberFormat="1" applyFont="1" applyFill="1" applyBorder="1" applyAlignment="1">
      <alignment horizontal="center" vertical="center"/>
    </xf>
    <xf numFmtId="0" fontId="36" fillId="0" borderId="47" xfId="45" applyNumberFormat="1" applyFont="1" applyFill="1" applyBorder="1" applyAlignment="1">
      <alignment horizontal="left" vertical="center" indent="1"/>
    </xf>
    <xf numFmtId="0" fontId="36" fillId="0" borderId="36" xfId="45" applyNumberFormat="1" applyFont="1" applyFill="1" applyBorder="1" applyAlignment="1">
      <alignment horizontal="left" vertical="center" indent="1"/>
    </xf>
    <xf numFmtId="0" fontId="36" fillId="0" borderId="36" xfId="0" applyFont="1" applyFill="1" applyBorder="1" applyAlignment="1">
      <alignment horizontal="left" vertical="center" shrinkToFit="1"/>
    </xf>
    <xf numFmtId="0" fontId="36" fillId="0" borderId="51" xfId="45" applyNumberFormat="1" applyFont="1" applyFill="1" applyBorder="1" applyAlignment="1">
      <alignment horizontal="left" vertical="center" indent="1" shrinkToFit="1"/>
    </xf>
    <xf numFmtId="0" fontId="36" fillId="0" borderId="41" xfId="45" applyNumberFormat="1" applyFont="1" applyFill="1" applyBorder="1" applyAlignment="1">
      <alignment horizontal="left" vertical="center" indent="1" shrinkToFit="1"/>
    </xf>
    <xf numFmtId="0" fontId="36" fillId="0" borderId="41" xfId="0" applyFont="1" applyFill="1" applyBorder="1" applyAlignment="1" applyProtection="1">
      <alignment horizontal="left" vertical="center" shrinkToFit="1"/>
    </xf>
    <xf numFmtId="0" fontId="84" fillId="0" borderId="51" xfId="3" applyFont="1" applyFill="1" applyBorder="1" applyAlignment="1">
      <alignment horizontal="center" vertical="center" wrapText="1" shrinkToFit="1"/>
    </xf>
    <xf numFmtId="0" fontId="84" fillId="0" borderId="41" xfId="3" applyFont="1" applyFill="1" applyBorder="1" applyAlignment="1">
      <alignment horizontal="center" vertical="center" wrapText="1" shrinkToFit="1"/>
    </xf>
    <xf numFmtId="0" fontId="84" fillId="0" borderId="42" xfId="3" applyFont="1" applyFill="1" applyBorder="1" applyAlignment="1">
      <alignment horizontal="center" vertical="center" wrapText="1" shrinkToFit="1"/>
    </xf>
    <xf numFmtId="0" fontId="84" fillId="0" borderId="51" xfId="3" applyFont="1" applyFill="1" applyBorder="1" applyAlignment="1">
      <alignment horizontal="left" vertical="center" wrapText="1" shrinkToFit="1"/>
    </xf>
    <xf numFmtId="0" fontId="84" fillId="0" borderId="41" xfId="3" applyFont="1" applyFill="1" applyBorder="1" applyAlignment="1">
      <alignment horizontal="left" vertical="center" wrapText="1" shrinkToFit="1"/>
    </xf>
    <xf numFmtId="0" fontId="84" fillId="0" borderId="42" xfId="3" applyFont="1" applyFill="1" applyBorder="1" applyAlignment="1">
      <alignment horizontal="left" vertical="center" wrapText="1" shrinkToFit="1"/>
    </xf>
    <xf numFmtId="0" fontId="36" fillId="0" borderId="77" xfId="45" applyNumberFormat="1" applyFont="1" applyFill="1" applyBorder="1" applyAlignment="1" applyProtection="1">
      <alignment horizontal="center" vertical="center" wrapText="1"/>
      <protection locked="0"/>
    </xf>
    <xf numFmtId="0" fontId="36" fillId="0" borderId="38" xfId="45" applyNumberFormat="1" applyFont="1" applyFill="1" applyBorder="1" applyAlignment="1" applyProtection="1">
      <alignment horizontal="center" vertical="center" wrapText="1"/>
      <protection locked="0"/>
    </xf>
    <xf numFmtId="0" fontId="36" fillId="0" borderId="64" xfId="45" applyNumberFormat="1" applyFont="1" applyFill="1" applyBorder="1" applyAlignment="1" applyProtection="1">
      <alignment horizontal="center" vertical="center" wrapText="1"/>
      <protection locked="0"/>
    </xf>
    <xf numFmtId="0" fontId="36" fillId="0" borderId="48" xfId="45" applyNumberFormat="1" applyFont="1" applyFill="1" applyBorder="1" applyAlignment="1" applyProtection="1">
      <alignment horizontal="center" vertical="center" wrapText="1"/>
      <protection locked="0"/>
    </xf>
    <xf numFmtId="0" fontId="36" fillId="0" borderId="5" xfId="45" applyNumberFormat="1" applyFont="1" applyFill="1" applyBorder="1" applyAlignment="1" applyProtection="1">
      <alignment horizontal="center" vertical="center" wrapText="1"/>
      <protection locked="0"/>
    </xf>
    <xf numFmtId="0" fontId="36" fillId="0" borderId="49" xfId="45" applyNumberFormat="1" applyFont="1" applyFill="1" applyBorder="1" applyAlignment="1" applyProtection="1">
      <alignment horizontal="center" vertical="center" wrapText="1"/>
      <protection locked="0"/>
    </xf>
    <xf numFmtId="0" fontId="36" fillId="0" borderId="50" xfId="45" applyNumberFormat="1" applyFont="1" applyFill="1" applyBorder="1" applyAlignment="1" applyProtection="1">
      <alignment horizontal="center" vertical="center" wrapText="1"/>
      <protection locked="0"/>
    </xf>
    <xf numFmtId="0" fontId="36" fillId="0" borderId="0" xfId="45" applyNumberFormat="1" applyFont="1" applyFill="1" applyBorder="1" applyAlignment="1" applyProtection="1">
      <alignment horizontal="center" vertical="center" wrapText="1"/>
      <protection locked="0"/>
    </xf>
    <xf numFmtId="0" fontId="36" fillId="0" borderId="52" xfId="45" applyNumberFormat="1" applyFont="1" applyFill="1" applyBorder="1" applyAlignment="1" applyProtection="1">
      <alignment horizontal="center" vertical="center" wrapText="1"/>
      <protection locked="0"/>
    </xf>
    <xf numFmtId="0" fontId="36" fillId="0" borderId="40" xfId="45" applyNumberFormat="1" applyFont="1" applyFill="1" applyBorder="1" applyAlignment="1" applyProtection="1">
      <alignment horizontal="center" vertical="center" wrapText="1"/>
      <protection locked="0"/>
    </xf>
    <xf numFmtId="0" fontId="36" fillId="0" borderId="41" xfId="45" applyNumberFormat="1" applyFont="1" applyFill="1" applyBorder="1" applyAlignment="1" applyProtection="1">
      <alignment horizontal="center" vertical="center" wrapText="1"/>
      <protection locked="0"/>
    </xf>
    <xf numFmtId="0" fontId="36" fillId="0" borderId="44" xfId="45" applyNumberFormat="1" applyFont="1" applyFill="1" applyBorder="1" applyAlignment="1" applyProtection="1">
      <alignment horizontal="center" vertical="center" wrapText="1"/>
      <protection locked="0"/>
    </xf>
    <xf numFmtId="0" fontId="36" fillId="0" borderId="77" xfId="45" applyNumberFormat="1" applyFont="1" applyFill="1" applyBorder="1" applyAlignment="1">
      <alignment horizontal="center" vertical="center"/>
    </xf>
    <xf numFmtId="0" fontId="36" fillId="0" borderId="38" xfId="45" applyNumberFormat="1" applyFont="1" applyFill="1" applyBorder="1" applyAlignment="1">
      <alignment horizontal="center" vertical="center"/>
    </xf>
    <xf numFmtId="0" fontId="36" fillId="0" borderId="80" xfId="45" applyNumberFormat="1" applyFont="1" applyFill="1" applyBorder="1" applyAlignment="1">
      <alignment horizontal="center" vertical="center"/>
    </xf>
    <xf numFmtId="0" fontId="36" fillId="0" borderId="43" xfId="45" applyNumberFormat="1" applyFont="1" applyFill="1" applyBorder="1" applyAlignment="1">
      <alignment horizontal="center" vertical="center"/>
    </xf>
    <xf numFmtId="0" fontId="16" fillId="0" borderId="47" xfId="45" applyNumberFormat="1" applyFont="1" applyFill="1" applyBorder="1" applyAlignment="1">
      <alignment horizontal="left" vertical="center"/>
    </xf>
    <xf numFmtId="0" fontId="16" fillId="0" borderId="36" xfId="45" applyNumberFormat="1" applyFont="1" applyFill="1" applyBorder="1" applyAlignment="1">
      <alignment horizontal="left" vertical="center"/>
    </xf>
    <xf numFmtId="0" fontId="36" fillId="0" borderId="87" xfId="45" applyFont="1" applyBorder="1" applyAlignment="1">
      <alignment horizontal="center" vertical="center"/>
    </xf>
    <xf numFmtId="0" fontId="36" fillId="0" borderId="53" xfId="45" applyNumberFormat="1" applyFont="1" applyFill="1" applyBorder="1" applyAlignment="1">
      <alignment horizontal="center" vertical="center"/>
    </xf>
    <xf numFmtId="58" fontId="36" fillId="0" borderId="56" xfId="45" applyNumberFormat="1" applyFont="1" applyFill="1" applyBorder="1" applyAlignment="1">
      <alignment horizontal="distributed" vertical="center" indent="1" shrinkToFit="1"/>
    </xf>
    <xf numFmtId="58" fontId="36" fillId="0" borderId="54" xfId="45" applyNumberFormat="1" applyFont="1" applyFill="1" applyBorder="1" applyAlignment="1">
      <alignment horizontal="distributed" vertical="center" indent="1" shrinkToFit="1"/>
    </xf>
    <xf numFmtId="0" fontId="18" fillId="0" borderId="50" xfId="45" applyNumberFormat="1" applyFont="1" applyFill="1" applyBorder="1" applyAlignment="1">
      <alignment horizontal="center" vertical="center" wrapText="1"/>
    </xf>
    <xf numFmtId="0" fontId="18" fillId="0" borderId="0" xfId="45" applyNumberFormat="1" applyFont="1" applyFill="1" applyBorder="1" applyAlignment="1">
      <alignment horizontal="center" vertical="center"/>
    </xf>
    <xf numFmtId="0" fontId="18" fillId="0" borderId="7" xfId="45" applyNumberFormat="1" applyFont="1" applyFill="1" applyBorder="1" applyAlignment="1">
      <alignment horizontal="center" vertical="center"/>
    </xf>
    <xf numFmtId="0" fontId="36" fillId="0" borderId="6" xfId="45" applyNumberFormat="1" applyFont="1" applyFill="1" applyBorder="1" applyAlignment="1" applyProtection="1">
      <alignment vertical="center" wrapText="1"/>
      <protection locked="0"/>
    </xf>
    <xf numFmtId="0" fontId="36" fillId="0" borderId="0" xfId="45" applyNumberFormat="1" applyFont="1" applyFill="1" applyBorder="1" applyAlignment="1" applyProtection="1">
      <alignment vertical="center" wrapText="1"/>
      <protection locked="0"/>
    </xf>
    <xf numFmtId="0" fontId="36" fillId="0" borderId="52" xfId="45" applyNumberFormat="1" applyFont="1" applyFill="1" applyBorder="1" applyAlignment="1" applyProtection="1">
      <alignment vertical="center" wrapText="1"/>
      <protection locked="0"/>
    </xf>
    <xf numFmtId="0" fontId="36" fillId="0" borderId="77" xfId="45" applyNumberFormat="1" applyFont="1" applyFill="1" applyBorder="1" applyAlignment="1">
      <alignment horizontal="center" vertical="center" wrapText="1"/>
    </xf>
    <xf numFmtId="0" fontId="36" fillId="0" borderId="38" xfId="45" applyNumberFormat="1" applyFont="1" applyFill="1" applyBorder="1" applyAlignment="1">
      <alignment horizontal="center" vertical="center" wrapText="1"/>
    </xf>
    <xf numFmtId="0" fontId="36" fillId="0" borderId="80" xfId="45" applyNumberFormat="1" applyFont="1" applyFill="1" applyBorder="1" applyAlignment="1">
      <alignment horizontal="center" vertical="center" wrapText="1"/>
    </xf>
    <xf numFmtId="0" fontId="36" fillId="0" borderId="43" xfId="45" applyNumberFormat="1" applyFont="1" applyFill="1" applyBorder="1" applyAlignment="1">
      <alignment horizontal="center" vertical="center" wrapText="1"/>
    </xf>
    <xf numFmtId="0" fontId="36" fillId="0" borderId="36" xfId="3" applyNumberFormat="1" applyFont="1" applyFill="1" applyBorder="1" applyAlignment="1">
      <alignment horizontal="left" vertical="center" shrinkToFit="1"/>
    </xf>
    <xf numFmtId="0" fontId="36" fillId="0" borderId="36" xfId="45" applyNumberFormat="1" applyFont="1" applyFill="1" applyBorder="1" applyAlignment="1">
      <alignment horizontal="left" vertical="center"/>
    </xf>
    <xf numFmtId="0" fontId="36" fillId="0" borderId="41" xfId="3" applyNumberFormat="1" applyFont="1" applyFill="1" applyBorder="1" applyAlignment="1">
      <alignment horizontal="left" vertical="center" shrinkToFit="1"/>
    </xf>
    <xf numFmtId="0" fontId="36" fillId="0" borderId="41" xfId="3" applyNumberFormat="1" applyFont="1" applyFill="1" applyBorder="1" applyAlignment="1">
      <alignment horizontal="left" vertical="center" wrapText="1"/>
    </xf>
    <xf numFmtId="0" fontId="18" fillId="0" borderId="41" xfId="45" applyNumberFormat="1" applyFont="1" applyFill="1" applyBorder="1" applyAlignment="1" applyProtection="1">
      <alignment vertical="center"/>
      <protection locked="0"/>
    </xf>
    <xf numFmtId="0" fontId="36" fillId="0" borderId="62" xfId="45" applyNumberFormat="1" applyFont="1" applyFill="1" applyBorder="1" applyAlignment="1">
      <alignment horizontal="center" vertical="center" wrapText="1"/>
    </xf>
    <xf numFmtId="0" fontId="36" fillId="0" borderId="27" xfId="45" applyNumberFormat="1" applyFont="1" applyFill="1" applyBorder="1" applyAlignment="1">
      <alignment horizontal="center" vertical="center" wrapText="1"/>
    </xf>
    <xf numFmtId="0" fontId="36" fillId="0" borderId="6" xfId="45" applyNumberFormat="1" applyFont="1" applyFill="1" applyBorder="1" applyAlignment="1" applyProtection="1">
      <alignment horizontal="left" vertical="center" wrapText="1"/>
      <protection locked="0"/>
    </xf>
    <xf numFmtId="0" fontId="36" fillId="0" borderId="0" xfId="45" applyNumberFormat="1" applyFont="1" applyFill="1" applyBorder="1" applyAlignment="1" applyProtection="1">
      <alignment horizontal="left" vertical="center" wrapText="1"/>
      <protection locked="0"/>
    </xf>
    <xf numFmtId="0" fontId="36" fillId="0" borderId="52" xfId="45" applyNumberFormat="1" applyFont="1" applyFill="1" applyBorder="1" applyAlignment="1" applyProtection="1">
      <alignment horizontal="left" vertical="center" wrapText="1"/>
      <protection locked="0"/>
    </xf>
    <xf numFmtId="0" fontId="36" fillId="0" borderId="79" xfId="45" applyNumberFormat="1" applyFont="1" applyFill="1" applyBorder="1" applyAlignment="1">
      <alignment horizontal="center" vertical="center" wrapText="1"/>
    </xf>
    <xf numFmtId="0" fontId="36" fillId="0" borderId="2" xfId="45" applyNumberFormat="1" applyFont="1" applyFill="1" applyBorder="1" applyAlignment="1">
      <alignment horizontal="center" vertical="center" wrapText="1"/>
    </xf>
    <xf numFmtId="0" fontId="36" fillId="0" borderId="36" xfId="45" applyNumberFormat="1" applyFont="1" applyFill="1" applyBorder="1" applyAlignment="1" applyProtection="1">
      <alignment vertical="center" shrinkToFit="1"/>
      <protection locked="0"/>
    </xf>
    <xf numFmtId="0" fontId="36" fillId="0" borderId="36" xfId="45" applyNumberFormat="1" applyFont="1" applyFill="1" applyBorder="1" applyAlignment="1">
      <alignment horizontal="center" vertical="center" shrinkToFit="1"/>
    </xf>
    <xf numFmtId="0" fontId="36" fillId="0" borderId="0" xfId="45" applyNumberFormat="1" applyFont="1" applyFill="1" applyBorder="1" applyAlignment="1" applyProtection="1">
      <alignment vertical="center" shrinkToFit="1"/>
      <protection locked="0"/>
    </xf>
    <xf numFmtId="0" fontId="36" fillId="0" borderId="0" xfId="45" applyNumberFormat="1" applyFont="1" applyFill="1" applyBorder="1" applyAlignment="1">
      <alignment horizontal="center" vertical="center" shrinkToFit="1"/>
    </xf>
    <xf numFmtId="0" fontId="50" fillId="0" borderId="50" xfId="0" applyFont="1" applyFill="1" applyBorder="1" applyAlignment="1">
      <alignment horizontal="left" vertical="center"/>
    </xf>
    <xf numFmtId="0" fontId="78" fillId="0" borderId="26" xfId="45" applyNumberFormat="1" applyFont="1" applyBorder="1" applyAlignment="1">
      <alignment vertical="center" wrapText="1"/>
    </xf>
    <xf numFmtId="0" fontId="78" fillId="0" borderId="27" xfId="45" applyNumberFormat="1" applyFont="1" applyBorder="1" applyAlignment="1">
      <alignment vertical="center" wrapText="1"/>
    </xf>
    <xf numFmtId="0" fontId="78" fillId="0" borderId="28" xfId="45" applyNumberFormat="1" applyFont="1" applyBorder="1" applyAlignment="1">
      <alignment vertical="center" wrapText="1"/>
    </xf>
    <xf numFmtId="0" fontId="36" fillId="0" borderId="41" xfId="45" applyNumberFormat="1" applyFont="1" applyFill="1" applyBorder="1" applyAlignment="1" applyProtection="1">
      <alignment vertical="center" shrinkToFit="1"/>
      <protection locked="0"/>
    </xf>
    <xf numFmtId="0" fontId="36" fillId="0" borderId="41" xfId="45" applyNumberFormat="1" applyFont="1" applyFill="1" applyBorder="1" applyAlignment="1">
      <alignment horizontal="center" vertical="center" shrinkToFit="1"/>
    </xf>
    <xf numFmtId="0" fontId="18" fillId="0" borderId="11" xfId="45" applyNumberFormat="1" applyFont="1" applyFill="1" applyBorder="1" applyAlignment="1" applyProtection="1">
      <alignment horizontal="left" vertical="center" wrapText="1" shrinkToFit="1"/>
      <protection locked="0"/>
    </xf>
    <xf numFmtId="0" fontId="18" fillId="0" borderId="1" xfId="45" applyNumberFormat="1" applyFont="1" applyFill="1" applyBorder="1" applyAlignment="1" applyProtection="1">
      <alignment horizontal="left" vertical="center" wrapText="1" shrinkToFit="1"/>
      <protection locked="0"/>
    </xf>
    <xf numFmtId="0" fontId="18" fillId="0" borderId="46" xfId="45" applyNumberFormat="1" applyFont="1" applyFill="1" applyBorder="1" applyAlignment="1" applyProtection="1">
      <alignment horizontal="left" vertical="center" wrapText="1" shrinkToFit="1"/>
      <protection locked="0"/>
    </xf>
    <xf numFmtId="0" fontId="36" fillId="0" borderId="3" xfId="45" applyNumberFormat="1" applyFont="1" applyFill="1" applyBorder="1" applyAlignment="1">
      <alignment horizontal="center" vertical="center"/>
    </xf>
    <xf numFmtId="0" fontId="36" fillId="0" borderId="5" xfId="45" applyNumberFormat="1" applyFont="1" applyFill="1" applyBorder="1" applyAlignment="1">
      <alignment horizontal="center" vertical="center"/>
    </xf>
    <xf numFmtId="0" fontId="36" fillId="0" borderId="9" xfId="45" applyNumberFormat="1" applyFont="1" applyFill="1" applyBorder="1" applyAlignment="1">
      <alignment horizontal="center" vertical="center"/>
    </xf>
    <xf numFmtId="0" fontId="36" fillId="0" borderId="26" xfId="45" applyNumberFormat="1" applyFont="1" applyFill="1" applyBorder="1" applyAlignment="1">
      <alignment horizontal="center" vertical="center"/>
    </xf>
    <xf numFmtId="0" fontId="36" fillId="0" borderId="65" xfId="45" applyNumberFormat="1" applyFont="1" applyFill="1" applyBorder="1" applyAlignment="1">
      <alignment horizontal="center" vertical="center"/>
    </xf>
    <xf numFmtId="0" fontId="36" fillId="0" borderId="26" xfId="45" applyNumberFormat="1" applyFont="1" applyFill="1" applyBorder="1" applyAlignment="1">
      <alignment horizontal="center" vertical="center" textRotation="255" shrinkToFit="1"/>
    </xf>
    <xf numFmtId="0" fontId="36" fillId="0" borderId="27" xfId="45" applyNumberFormat="1" applyFont="1" applyFill="1" applyBorder="1" applyAlignment="1">
      <alignment horizontal="center" vertical="center" textRotation="255" shrinkToFit="1"/>
    </xf>
    <xf numFmtId="0" fontId="36" fillId="0" borderId="29" xfId="45" applyNumberFormat="1" applyFont="1" applyFill="1" applyBorder="1" applyAlignment="1" applyProtection="1">
      <alignment vertical="center"/>
      <protection locked="0"/>
    </xf>
    <xf numFmtId="0" fontId="36" fillId="0" borderId="30" xfId="45" applyNumberFormat="1" applyFont="1" applyBorder="1" applyAlignment="1" applyProtection="1">
      <alignment vertical="center"/>
      <protection locked="0"/>
    </xf>
    <xf numFmtId="0" fontId="36" fillId="0" borderId="31" xfId="45" applyNumberFormat="1" applyFont="1" applyBorder="1" applyAlignment="1" applyProtection="1">
      <alignment vertical="center"/>
      <protection locked="0"/>
    </xf>
    <xf numFmtId="0" fontId="18" fillId="0" borderId="105" xfId="45" applyNumberFormat="1" applyFont="1" applyFill="1" applyBorder="1" applyAlignment="1" applyProtection="1">
      <alignment horizontal="left" vertical="center" wrapText="1" shrinkToFit="1"/>
      <protection locked="0"/>
    </xf>
    <xf numFmtId="0" fontId="18" fillId="0" borderId="29" xfId="45" applyNumberFormat="1" applyFont="1" applyFill="1" applyBorder="1" applyAlignment="1" applyProtection="1">
      <alignment horizontal="left" vertical="center" wrapText="1" shrinkToFit="1"/>
      <protection locked="0"/>
    </xf>
    <xf numFmtId="177" fontId="36" fillId="0" borderId="105" xfId="45" applyNumberFormat="1" applyFont="1" applyFill="1" applyBorder="1" applyAlignment="1" applyProtection="1">
      <alignment horizontal="right" vertical="center" indent="1"/>
      <protection locked="0"/>
    </xf>
    <xf numFmtId="177" fontId="36" fillId="0" borderId="105" xfId="45" applyNumberFormat="1" applyFont="1" applyBorder="1" applyAlignment="1" applyProtection="1">
      <alignment horizontal="right" vertical="center" indent="1"/>
      <protection locked="0"/>
    </xf>
    <xf numFmtId="177" fontId="36" fillId="0" borderId="114" xfId="45" applyNumberFormat="1" applyFont="1" applyBorder="1" applyAlignment="1" applyProtection="1">
      <alignment horizontal="right" vertical="center" indent="1"/>
      <protection locked="0"/>
    </xf>
    <xf numFmtId="0" fontId="36" fillId="0" borderId="22" xfId="45" applyNumberFormat="1" applyFont="1" applyBorder="1" applyAlignment="1" applyProtection="1">
      <alignment vertical="center"/>
      <protection locked="0"/>
    </xf>
    <xf numFmtId="0" fontId="36" fillId="0" borderId="120" xfId="45" applyNumberFormat="1" applyFont="1" applyBorder="1" applyAlignment="1" applyProtection="1">
      <alignment vertical="center"/>
      <protection locked="0"/>
    </xf>
    <xf numFmtId="0" fontId="18" fillId="0" borderId="115" xfId="45" applyNumberFormat="1" applyFont="1" applyFill="1" applyBorder="1" applyAlignment="1" applyProtection="1">
      <alignment horizontal="left" vertical="center" wrapText="1" shrinkToFit="1"/>
      <protection locked="0"/>
    </xf>
    <xf numFmtId="0" fontId="18" fillId="0" borderId="116" xfId="45" applyNumberFormat="1" applyFont="1" applyFill="1" applyBorder="1" applyAlignment="1" applyProtection="1">
      <alignment horizontal="left" vertical="center" wrapText="1" shrinkToFit="1"/>
      <protection locked="0"/>
    </xf>
    <xf numFmtId="177" fontId="36" fillId="0" borderId="115" xfId="45" applyNumberFormat="1" applyFont="1" applyFill="1" applyBorder="1" applyAlignment="1" applyProtection="1">
      <alignment horizontal="right" vertical="center" indent="1"/>
      <protection locked="0"/>
    </xf>
    <xf numFmtId="177" fontId="36" fillId="0" borderId="115" xfId="45" applyNumberFormat="1" applyFont="1" applyBorder="1" applyAlignment="1" applyProtection="1">
      <alignment horizontal="right" vertical="center" indent="1"/>
      <protection locked="0"/>
    </xf>
    <xf numFmtId="177" fontId="36" fillId="0" borderId="117" xfId="45" applyNumberFormat="1" applyFont="1" applyBorder="1" applyAlignment="1" applyProtection="1">
      <alignment horizontal="right" vertical="center" indent="1"/>
      <protection locked="0"/>
    </xf>
    <xf numFmtId="0" fontId="36" fillId="0" borderId="28" xfId="45" applyNumberFormat="1" applyFont="1" applyFill="1" applyBorder="1" applyAlignment="1">
      <alignment horizontal="center" vertical="center" textRotation="255" shrinkToFit="1"/>
    </xf>
    <xf numFmtId="0" fontId="36" fillId="0" borderId="32" xfId="45" applyNumberFormat="1" applyFont="1" applyFill="1" applyBorder="1" applyAlignment="1" applyProtection="1">
      <alignment vertical="center"/>
      <protection locked="0"/>
    </xf>
    <xf numFmtId="0" fontId="36" fillId="0" borderId="33" xfId="45" applyNumberFormat="1" applyFont="1" applyBorder="1" applyAlignment="1" applyProtection="1">
      <alignment vertical="center"/>
      <protection locked="0"/>
    </xf>
    <xf numFmtId="0" fontId="36" fillId="0" borderId="34" xfId="45" applyNumberFormat="1" applyFont="1" applyBorder="1" applyAlignment="1" applyProtection="1">
      <alignment vertical="center"/>
      <protection locked="0"/>
    </xf>
    <xf numFmtId="0" fontId="18" fillId="0" borderId="118" xfId="45" applyNumberFormat="1" applyFont="1" applyFill="1" applyBorder="1" applyAlignment="1" applyProtection="1">
      <alignment horizontal="left" vertical="center" wrapText="1" shrinkToFit="1"/>
      <protection locked="0"/>
    </xf>
    <xf numFmtId="0" fontId="18" fillId="0" borderId="32" xfId="45" applyNumberFormat="1" applyFont="1" applyFill="1" applyBorder="1" applyAlignment="1" applyProtection="1">
      <alignment horizontal="left" vertical="center" wrapText="1" shrinkToFit="1"/>
      <protection locked="0"/>
    </xf>
    <xf numFmtId="177" fontId="36" fillId="0" borderId="118" xfId="45" applyNumberFormat="1" applyFont="1" applyFill="1" applyBorder="1" applyAlignment="1" applyProtection="1">
      <alignment horizontal="right" vertical="center" indent="1"/>
      <protection locked="0"/>
    </xf>
    <xf numFmtId="177" fontId="36" fillId="0" borderId="118" xfId="45" applyNumberFormat="1" applyFont="1" applyBorder="1" applyAlignment="1" applyProtection="1">
      <alignment horizontal="right" vertical="center" indent="1"/>
      <protection locked="0"/>
    </xf>
    <xf numFmtId="177" fontId="36" fillId="0" borderId="119" xfId="45" applyNumberFormat="1" applyFont="1" applyBorder="1" applyAlignment="1" applyProtection="1">
      <alignment horizontal="right" vertical="center" indent="1"/>
      <protection locked="0"/>
    </xf>
    <xf numFmtId="0" fontId="36" fillId="0" borderId="71" xfId="45" applyNumberFormat="1" applyFont="1" applyBorder="1" applyAlignment="1">
      <alignment horizontal="center" vertical="center" textRotation="255"/>
    </xf>
    <xf numFmtId="0" fontId="36" fillId="0" borderId="62" xfId="45" applyNumberFormat="1" applyFont="1" applyBorder="1" applyAlignment="1">
      <alignment horizontal="center" vertical="center" textRotation="255"/>
    </xf>
    <xf numFmtId="0" fontId="36" fillId="0" borderId="72" xfId="45" applyNumberFormat="1" applyFont="1" applyBorder="1" applyAlignment="1">
      <alignment horizontal="center" vertical="center" textRotation="255"/>
    </xf>
    <xf numFmtId="0" fontId="78" fillId="0" borderId="3" xfId="45" applyNumberFormat="1" applyFont="1" applyFill="1" applyBorder="1" applyAlignment="1">
      <alignment horizontal="left" vertical="center"/>
    </xf>
    <xf numFmtId="0" fontId="78" fillId="0" borderId="4" xfId="45" applyNumberFormat="1" applyFont="1" applyFill="1" applyBorder="1" applyAlignment="1">
      <alignment horizontal="left" vertical="center"/>
    </xf>
    <xf numFmtId="0" fontId="78" fillId="0" borderId="10" xfId="45" applyNumberFormat="1" applyFont="1" applyFill="1" applyBorder="1" applyAlignment="1">
      <alignment horizontal="left" vertical="center"/>
    </xf>
    <xf numFmtId="0" fontId="36" fillId="0" borderId="5" xfId="45" applyNumberFormat="1" applyFont="1" applyFill="1" applyBorder="1" applyAlignment="1">
      <alignment horizontal="center" vertical="center" shrinkToFit="1"/>
    </xf>
    <xf numFmtId="0" fontId="36" fillId="0" borderId="9" xfId="45" applyNumberFormat="1" applyFont="1" applyFill="1" applyBorder="1" applyAlignment="1">
      <alignment horizontal="center" vertical="center" shrinkToFit="1"/>
    </xf>
    <xf numFmtId="0" fontId="36" fillId="0" borderId="7" xfId="45" applyNumberFormat="1" applyFont="1" applyFill="1" applyBorder="1" applyAlignment="1">
      <alignment horizontal="center" vertical="center" shrinkToFit="1"/>
    </xf>
    <xf numFmtId="0" fontId="36" fillId="0" borderId="1" xfId="45" applyNumberFormat="1" applyFont="1" applyFill="1" applyBorder="1" applyAlignment="1">
      <alignment horizontal="center" vertical="center" shrinkToFit="1"/>
    </xf>
    <xf numFmtId="0" fontId="36" fillId="0" borderId="12" xfId="45" applyNumberFormat="1" applyFont="1" applyFill="1" applyBorder="1" applyAlignment="1">
      <alignment horizontal="center" vertical="center" shrinkToFit="1"/>
    </xf>
    <xf numFmtId="0" fontId="36" fillId="0" borderId="8" xfId="45" applyNumberFormat="1" applyFont="1" applyFill="1" applyBorder="1" applyAlignment="1">
      <alignment horizontal="left" vertical="center" indent="1"/>
    </xf>
    <xf numFmtId="0" fontId="36" fillId="0" borderId="5" xfId="45" applyNumberFormat="1" applyFont="1" applyFill="1" applyBorder="1" applyAlignment="1">
      <alignment horizontal="left" vertical="center" indent="1"/>
    </xf>
    <xf numFmtId="178" fontId="36" fillId="0" borderId="5" xfId="46" applyNumberFormat="1" applyFont="1" applyFill="1" applyBorder="1" applyAlignment="1" applyProtection="1">
      <alignment horizontal="right" vertical="center" indent="1"/>
      <protection locked="0"/>
    </xf>
    <xf numFmtId="178" fontId="36" fillId="0" borderId="9" xfId="46" applyNumberFormat="1" applyFont="1" applyFill="1" applyBorder="1" applyAlignment="1" applyProtection="1">
      <alignment horizontal="right" vertical="center" indent="1"/>
      <protection locked="0"/>
    </xf>
    <xf numFmtId="0" fontId="36" fillId="0" borderId="8" xfId="45" applyNumberFormat="1" applyFont="1" applyFill="1" applyBorder="1" applyAlignment="1">
      <alignment horizontal="center" vertical="center"/>
    </xf>
    <xf numFmtId="0" fontId="36" fillId="0" borderId="6" xfId="45" applyNumberFormat="1" applyFont="1" applyFill="1" applyBorder="1" applyAlignment="1">
      <alignment horizontal="center" vertical="center"/>
    </xf>
    <xf numFmtId="0" fontId="36" fillId="0" borderId="11" xfId="45" applyNumberFormat="1" applyFont="1" applyFill="1" applyBorder="1" applyAlignment="1">
      <alignment horizontal="center" vertical="center"/>
    </xf>
    <xf numFmtId="0" fontId="36" fillId="0" borderId="1" xfId="45" applyNumberFormat="1" applyFont="1" applyFill="1" applyBorder="1" applyAlignment="1">
      <alignment horizontal="center" vertical="center"/>
    </xf>
    <xf numFmtId="178" fontId="36" fillId="0" borderId="5" xfId="45" applyNumberFormat="1" applyFont="1" applyBorder="1" applyAlignment="1">
      <alignment horizontal="right" vertical="center" indent="1"/>
    </xf>
    <xf numFmtId="178" fontId="36" fillId="0" borderId="49" xfId="45" applyNumberFormat="1" applyFont="1" applyBorder="1" applyAlignment="1">
      <alignment horizontal="right" vertical="center" indent="1"/>
    </xf>
    <xf numFmtId="178" fontId="36" fillId="0" borderId="0" xfId="45" applyNumberFormat="1" applyFont="1" applyBorder="1" applyAlignment="1">
      <alignment horizontal="right" vertical="center" indent="1"/>
    </xf>
    <xf numFmtId="178" fontId="36" fillId="0" borderId="52" xfId="45" applyNumberFormat="1" applyFont="1" applyBorder="1" applyAlignment="1">
      <alignment horizontal="right" vertical="center" indent="1"/>
    </xf>
    <xf numFmtId="178" fontId="36" fillId="0" borderId="1" xfId="45" applyNumberFormat="1" applyFont="1" applyBorder="1" applyAlignment="1">
      <alignment horizontal="right" vertical="center" indent="1"/>
    </xf>
    <xf numFmtId="178" fontId="36" fillId="0" borderId="46" xfId="45" applyNumberFormat="1" applyFont="1" applyBorder="1" applyAlignment="1">
      <alignment horizontal="right" vertical="center" indent="1"/>
    </xf>
    <xf numFmtId="0" fontId="36" fillId="0" borderId="116" xfId="45" applyNumberFormat="1" applyFont="1" applyFill="1" applyBorder="1" applyAlignment="1">
      <alignment horizontal="left" vertical="center" indent="1"/>
    </xf>
    <xf numFmtId="0" fontId="36" fillId="0" borderId="22" xfId="45" applyNumberFormat="1" applyFont="1" applyFill="1" applyBorder="1" applyAlignment="1">
      <alignment horizontal="left" vertical="center" indent="1"/>
    </xf>
    <xf numFmtId="0" fontId="36" fillId="0" borderId="3" xfId="45" applyNumberFormat="1" applyFont="1" applyFill="1" applyBorder="1" applyAlignment="1">
      <alignment horizontal="left" vertical="center" wrapText="1" indent="1"/>
    </xf>
    <xf numFmtId="0" fontId="36" fillId="0" borderId="4" xfId="45" applyNumberFormat="1" applyFont="1" applyFill="1" applyBorder="1" applyAlignment="1">
      <alignment horizontal="left" vertical="center" wrapText="1" indent="1"/>
    </xf>
    <xf numFmtId="0" fontId="36" fillId="0" borderId="10" xfId="45" applyNumberFormat="1" applyFont="1" applyFill="1" applyBorder="1" applyAlignment="1">
      <alignment horizontal="left" vertical="center" wrapText="1" indent="1"/>
    </xf>
    <xf numFmtId="0" fontId="36" fillId="0" borderId="3" xfId="45" applyNumberFormat="1" applyFont="1" applyFill="1" applyBorder="1" applyAlignment="1" applyProtection="1">
      <alignment horizontal="left" vertical="center" wrapText="1" indent="1"/>
      <protection locked="0"/>
    </xf>
    <xf numFmtId="0" fontId="36" fillId="0" borderId="4" xfId="45" applyNumberFormat="1" applyFont="1" applyFill="1" applyBorder="1" applyAlignment="1" applyProtection="1">
      <alignment horizontal="left" vertical="center" wrapText="1" indent="1"/>
      <protection locked="0"/>
    </xf>
    <xf numFmtId="0" fontId="36" fillId="0" borderId="69" xfId="45" applyNumberFormat="1" applyFont="1" applyFill="1" applyBorder="1" applyAlignment="1" applyProtection="1">
      <alignment horizontal="left" vertical="center" wrapText="1" indent="1"/>
      <protection locked="0"/>
    </xf>
    <xf numFmtId="0" fontId="36" fillId="0" borderId="73" xfId="45" applyNumberFormat="1" applyFont="1" applyFill="1" applyBorder="1" applyAlignment="1">
      <alignment horizontal="left" vertical="center" wrapText="1" indent="1"/>
    </xf>
    <xf numFmtId="0" fontId="36" fillId="0" borderId="74" xfId="45" applyNumberFormat="1" applyFont="1" applyFill="1" applyBorder="1" applyAlignment="1">
      <alignment horizontal="left" vertical="center" wrapText="1" indent="1"/>
    </xf>
    <xf numFmtId="0" fontId="36" fillId="0" borderId="75" xfId="45" applyNumberFormat="1" applyFont="1" applyFill="1" applyBorder="1" applyAlignment="1">
      <alignment horizontal="left" vertical="center" wrapText="1" indent="1"/>
    </xf>
    <xf numFmtId="0" fontId="36" fillId="0" borderId="73" xfId="45" applyNumberFormat="1" applyFont="1" applyFill="1" applyBorder="1" applyAlignment="1" applyProtection="1">
      <alignment horizontal="left" vertical="center" wrapText="1" indent="1"/>
      <protection locked="0"/>
    </xf>
    <xf numFmtId="0" fontId="36" fillId="0" borderId="74" xfId="45" applyNumberFormat="1" applyFont="1" applyFill="1" applyBorder="1" applyAlignment="1" applyProtection="1">
      <alignment horizontal="left" vertical="center" wrapText="1" indent="1"/>
      <protection locked="0"/>
    </xf>
    <xf numFmtId="0" fontId="36" fillId="0" borderId="76" xfId="45" applyNumberFormat="1" applyFont="1" applyFill="1" applyBorder="1" applyAlignment="1" applyProtection="1">
      <alignment horizontal="left" vertical="center" wrapText="1" indent="1"/>
      <protection locked="0"/>
    </xf>
    <xf numFmtId="0" fontId="36" fillId="0" borderId="22" xfId="45" applyNumberFormat="1" applyFont="1" applyFill="1" applyBorder="1" applyAlignment="1" applyProtection="1">
      <alignment horizontal="left" vertical="center"/>
      <protection locked="0"/>
    </xf>
    <xf numFmtId="178" fontId="36" fillId="0" borderId="22" xfId="46" applyNumberFormat="1" applyFont="1" applyFill="1" applyBorder="1" applyAlignment="1" applyProtection="1">
      <alignment horizontal="right" vertical="center" indent="1"/>
      <protection locked="0"/>
    </xf>
    <xf numFmtId="178" fontId="36" fillId="0" borderId="120" xfId="46" applyNumberFormat="1" applyFont="1" applyFill="1" applyBorder="1" applyAlignment="1" applyProtection="1">
      <alignment horizontal="right" vertical="center" indent="1"/>
      <protection locked="0"/>
    </xf>
    <xf numFmtId="0" fontId="36" fillId="0" borderId="1" xfId="45" applyNumberFormat="1" applyFont="1" applyFill="1" applyBorder="1" applyAlignment="1" applyProtection="1">
      <alignment horizontal="left" vertical="center"/>
      <protection locked="0"/>
    </xf>
    <xf numFmtId="0" fontId="78" fillId="0" borderId="3" xfId="45" applyNumberFormat="1" applyFont="1" applyFill="1" applyBorder="1" applyAlignment="1">
      <alignment horizontal="center" vertical="center" shrinkToFit="1"/>
    </xf>
    <xf numFmtId="0" fontId="78" fillId="0" borderId="4" xfId="45" applyNumberFormat="1" applyFont="1" applyFill="1" applyBorder="1" applyAlignment="1">
      <alignment horizontal="center" vertical="center" shrinkToFit="1"/>
    </xf>
    <xf numFmtId="0" fontId="78" fillId="0" borderId="10" xfId="45" applyNumberFormat="1" applyFont="1" applyFill="1" applyBorder="1" applyAlignment="1">
      <alignment horizontal="center" vertical="center" shrinkToFit="1"/>
    </xf>
    <xf numFmtId="0" fontId="101" fillId="0" borderId="4" xfId="45" applyNumberFormat="1" applyFont="1" applyFill="1" applyBorder="1" applyAlignment="1">
      <alignment horizontal="center" vertical="center" shrinkToFit="1"/>
    </xf>
    <xf numFmtId="0" fontId="101" fillId="0" borderId="10" xfId="45" applyNumberFormat="1" applyFont="1" applyFill="1" applyBorder="1" applyAlignment="1">
      <alignment horizontal="center" vertical="center" shrinkToFit="1"/>
    </xf>
    <xf numFmtId="181" fontId="99" fillId="9" borderId="3" xfId="45" applyNumberFormat="1" applyFont="1" applyFill="1" applyBorder="1" applyAlignment="1" applyProtection="1">
      <alignment horizontal="right" vertical="center"/>
      <protection locked="0"/>
    </xf>
    <xf numFmtId="181" fontId="99" fillId="9" borderId="4" xfId="45" applyNumberFormat="1" applyFont="1" applyFill="1" applyBorder="1" applyAlignment="1" applyProtection="1">
      <alignment horizontal="right" vertical="center"/>
      <protection locked="0"/>
    </xf>
    <xf numFmtId="181" fontId="99" fillId="9" borderId="69" xfId="45" applyNumberFormat="1" applyFont="1" applyFill="1" applyBorder="1" applyAlignment="1" applyProtection="1">
      <alignment horizontal="right" vertical="center"/>
      <protection locked="0"/>
    </xf>
    <xf numFmtId="0" fontId="36" fillId="0" borderId="8" xfId="45" applyNumberFormat="1" applyFont="1" applyFill="1" applyBorder="1" applyAlignment="1">
      <alignment horizontal="center" vertical="center" wrapText="1"/>
    </xf>
    <xf numFmtId="0" fontId="36" fillId="0" borderId="5" xfId="45" applyNumberFormat="1" applyFont="1" applyFill="1" applyBorder="1" applyAlignment="1">
      <alignment horizontal="center" vertical="center" wrapText="1"/>
    </xf>
    <xf numFmtId="0" fontId="36" fillId="0" borderId="9" xfId="45" applyNumberFormat="1" applyFont="1" applyFill="1" applyBorder="1" applyAlignment="1">
      <alignment horizontal="center" vertical="center" wrapText="1"/>
    </xf>
    <xf numFmtId="0" fontId="36" fillId="0" borderId="11" xfId="45" applyNumberFormat="1" applyFont="1" applyFill="1" applyBorder="1" applyAlignment="1">
      <alignment horizontal="center" vertical="center" wrapText="1"/>
    </xf>
    <xf numFmtId="0" fontId="36" fillId="0" borderId="1" xfId="45" applyNumberFormat="1" applyFont="1" applyFill="1" applyBorder="1" applyAlignment="1">
      <alignment horizontal="center" vertical="center" wrapText="1"/>
    </xf>
    <xf numFmtId="0" fontId="36" fillId="0" borderId="12" xfId="45" applyNumberFormat="1" applyFont="1" applyFill="1" applyBorder="1" applyAlignment="1">
      <alignment horizontal="center" vertical="center" wrapText="1"/>
    </xf>
    <xf numFmtId="0" fontId="36" fillId="0" borderId="62" xfId="45" applyNumberFormat="1" applyFont="1" applyFill="1" applyBorder="1" applyAlignment="1">
      <alignment horizontal="center" vertical="center" textRotation="255" wrapText="1"/>
    </xf>
    <xf numFmtId="0" fontId="36" fillId="0" borderId="70" xfId="45" applyNumberFormat="1" applyFont="1" applyFill="1" applyBorder="1" applyAlignment="1">
      <alignment horizontal="center" vertical="center" textRotation="255" wrapText="1"/>
    </xf>
    <xf numFmtId="0" fontId="36" fillId="0" borderId="3" xfId="45" applyNumberFormat="1" applyFont="1" applyFill="1" applyBorder="1" applyAlignment="1">
      <alignment horizontal="left" vertical="center" indent="1" shrinkToFit="1"/>
    </xf>
    <xf numFmtId="0" fontId="36" fillId="0" borderId="4" xfId="45" applyNumberFormat="1" applyFont="1" applyFill="1" applyBorder="1" applyAlignment="1">
      <alignment horizontal="left" vertical="center" indent="1" shrinkToFit="1"/>
    </xf>
    <xf numFmtId="0" fontId="36" fillId="0" borderId="3" xfId="45" applyNumberFormat="1" applyFont="1" applyFill="1" applyBorder="1" applyAlignment="1">
      <alignment horizontal="left" vertical="center" indent="1"/>
    </xf>
    <xf numFmtId="0" fontId="36" fillId="0" borderId="4" xfId="45" applyNumberFormat="1" applyFont="1" applyFill="1" applyBorder="1" applyAlignment="1">
      <alignment horizontal="left" vertical="center" indent="1"/>
    </xf>
    <xf numFmtId="0" fontId="18" fillId="0" borderId="4" xfId="45" applyNumberFormat="1" applyFont="1" applyFill="1" applyBorder="1" applyAlignment="1">
      <alignment vertical="center" shrinkToFit="1"/>
    </xf>
    <xf numFmtId="177" fontId="36" fillId="0" borderId="2" xfId="45" applyNumberFormat="1" applyFont="1" applyFill="1" applyBorder="1" applyAlignment="1" applyProtection="1">
      <alignment horizontal="right" vertical="center" indent="1"/>
      <protection locked="0"/>
    </xf>
    <xf numFmtId="177" fontId="36" fillId="0" borderId="2" xfId="45" applyNumberFormat="1" applyFont="1" applyBorder="1" applyAlignment="1" applyProtection="1">
      <alignment horizontal="right" vertical="center" indent="1"/>
      <protection locked="0"/>
    </xf>
    <xf numFmtId="177" fontId="36" fillId="0" borderId="68" xfId="45" applyNumberFormat="1" applyFont="1" applyBorder="1" applyAlignment="1" applyProtection="1">
      <alignment horizontal="right" vertical="center" indent="1"/>
      <protection locked="0"/>
    </xf>
    <xf numFmtId="0" fontId="36" fillId="0" borderId="8" xfId="45" applyNumberFormat="1" applyFont="1" applyFill="1" applyBorder="1" applyAlignment="1">
      <alignment horizontal="center" vertical="center" shrinkToFit="1"/>
    </xf>
    <xf numFmtId="0" fontId="36" fillId="0" borderId="6" xfId="45" applyNumberFormat="1" applyFont="1" applyFill="1" applyBorder="1" applyAlignment="1">
      <alignment horizontal="center" vertical="center" shrinkToFit="1"/>
    </xf>
    <xf numFmtId="0" fontId="36" fillId="0" borderId="11" xfId="45" applyNumberFormat="1" applyFont="1" applyFill="1" applyBorder="1" applyAlignment="1">
      <alignment horizontal="center" vertical="center" shrinkToFit="1"/>
    </xf>
    <xf numFmtId="0" fontId="36" fillId="0" borderId="29" xfId="45" applyNumberFormat="1" applyFont="1" applyFill="1" applyBorder="1" applyAlignment="1" applyProtection="1">
      <alignment horizontal="center" vertical="center" shrinkToFit="1"/>
      <protection locked="0"/>
    </xf>
    <xf numFmtId="0" fontId="36" fillId="0" borderId="30" xfId="45" applyNumberFormat="1" applyFont="1" applyFill="1" applyBorder="1" applyAlignment="1" applyProtection="1">
      <alignment horizontal="center" vertical="center" shrinkToFit="1"/>
      <protection locked="0"/>
    </xf>
    <xf numFmtId="0" fontId="36" fillId="0" borderId="121" xfId="45" applyNumberFormat="1" applyFont="1" applyFill="1" applyBorder="1" applyAlignment="1" applyProtection="1">
      <alignment horizontal="center" vertical="center" shrinkToFit="1"/>
      <protection locked="0"/>
    </xf>
    <xf numFmtId="0" fontId="18" fillId="0" borderId="122" xfId="45" applyNumberFormat="1" applyFont="1" applyFill="1" applyBorder="1" applyAlignment="1" applyProtection="1">
      <alignment vertical="center" wrapText="1" shrinkToFit="1"/>
      <protection locked="0"/>
    </xf>
    <xf numFmtId="0" fontId="18" fillId="0" borderId="30" xfId="45" applyNumberFormat="1" applyFont="1" applyFill="1" applyBorder="1" applyAlignment="1" applyProtection="1">
      <alignment vertical="center" wrapText="1" shrinkToFit="1"/>
      <protection locked="0"/>
    </xf>
    <xf numFmtId="0" fontId="18" fillId="0" borderId="31" xfId="45" applyNumberFormat="1" applyFont="1" applyFill="1" applyBorder="1" applyAlignment="1" applyProtection="1">
      <alignment vertical="center" wrapText="1" shrinkToFit="1"/>
      <protection locked="0"/>
    </xf>
    <xf numFmtId="0" fontId="36" fillId="0" borderId="116" xfId="45" applyNumberFormat="1" applyFont="1" applyFill="1" applyBorder="1" applyAlignment="1" applyProtection="1">
      <alignment horizontal="center" vertical="center" shrinkToFit="1"/>
      <protection locked="0"/>
    </xf>
    <xf numFmtId="0" fontId="36" fillId="0" borderId="22" xfId="45" applyNumberFormat="1" applyFont="1" applyFill="1" applyBorder="1" applyAlignment="1" applyProtection="1">
      <alignment horizontal="center" vertical="center" shrinkToFit="1"/>
      <protection locked="0"/>
    </xf>
    <xf numFmtId="0" fontId="36" fillId="0" borderId="23" xfId="45" applyNumberFormat="1" applyFont="1" applyFill="1" applyBorder="1" applyAlignment="1" applyProtection="1">
      <alignment horizontal="center" vertical="center" shrinkToFit="1"/>
      <protection locked="0"/>
    </xf>
    <xf numFmtId="177" fontId="36" fillId="0" borderId="5" xfId="45" applyNumberFormat="1" applyFont="1" applyFill="1" applyBorder="1" applyAlignment="1">
      <alignment horizontal="center" vertical="center"/>
    </xf>
    <xf numFmtId="177" fontId="36" fillId="0" borderId="9" xfId="45" applyNumberFormat="1" applyFont="1" applyFill="1" applyBorder="1" applyAlignment="1">
      <alignment horizontal="center" vertical="center"/>
    </xf>
    <xf numFmtId="177" fontId="36" fillId="0" borderId="0" xfId="45" applyNumberFormat="1" applyFont="1" applyFill="1" applyBorder="1" applyAlignment="1">
      <alignment horizontal="center" vertical="center"/>
    </xf>
    <xf numFmtId="177" fontId="36" fillId="0" borderId="7" xfId="45" applyNumberFormat="1" applyFont="1" applyFill="1" applyBorder="1" applyAlignment="1">
      <alignment horizontal="center" vertical="center"/>
    </xf>
    <xf numFmtId="177" fontId="36" fillId="0" borderId="1" xfId="45" applyNumberFormat="1" applyFont="1" applyFill="1" applyBorder="1" applyAlignment="1">
      <alignment horizontal="center" vertical="center"/>
    </xf>
    <xf numFmtId="177" fontId="36" fillId="0" borderId="12" xfId="45" applyNumberFormat="1" applyFont="1" applyFill="1" applyBorder="1" applyAlignment="1">
      <alignment horizontal="center" vertical="center"/>
    </xf>
    <xf numFmtId="0" fontId="36" fillId="0" borderId="8" xfId="45" applyNumberFormat="1" applyFont="1" applyBorder="1" applyAlignment="1">
      <alignment vertical="center"/>
    </xf>
    <xf numFmtId="0" fontId="36" fillId="0" borderId="5" xfId="45" applyNumberFormat="1" applyFont="1" applyBorder="1" applyAlignment="1">
      <alignment vertical="center"/>
    </xf>
    <xf numFmtId="0" fontId="36" fillId="0" borderId="49" xfId="45" applyNumberFormat="1" applyFont="1" applyBorder="1" applyAlignment="1">
      <alignment vertical="center"/>
    </xf>
    <xf numFmtId="0" fontId="36" fillId="0" borderId="6" xfId="45" applyNumberFormat="1" applyFont="1" applyBorder="1" applyAlignment="1">
      <alignment vertical="center"/>
    </xf>
    <xf numFmtId="0" fontId="36" fillId="0" borderId="0" xfId="45" applyNumberFormat="1" applyFont="1" applyBorder="1" applyAlignment="1">
      <alignment vertical="center"/>
    </xf>
    <xf numFmtId="0" fontId="36" fillId="0" borderId="52" xfId="45" applyNumberFormat="1" applyFont="1" applyBorder="1" applyAlignment="1">
      <alignment vertical="center"/>
    </xf>
    <xf numFmtId="0" fontId="36" fillId="0" borderId="11" xfId="45" applyNumberFormat="1" applyFont="1" applyBorder="1" applyAlignment="1">
      <alignment vertical="center"/>
    </xf>
    <xf numFmtId="0" fontId="36" fillId="0" borderId="1" xfId="45" applyNumberFormat="1" applyFont="1" applyBorder="1" applyAlignment="1">
      <alignment vertical="center"/>
    </xf>
    <xf numFmtId="0" fontId="36" fillId="0" borderId="46" xfId="45" applyNumberFormat="1" applyFont="1" applyBorder="1" applyAlignment="1">
      <alignment vertical="center"/>
    </xf>
    <xf numFmtId="0" fontId="78" fillId="0" borderId="11" xfId="45" applyNumberFormat="1" applyFont="1" applyFill="1" applyBorder="1" applyAlignment="1">
      <alignment horizontal="center" vertical="center" shrinkToFit="1"/>
    </xf>
    <xf numFmtId="0" fontId="78" fillId="0" borderId="1" xfId="45" applyNumberFormat="1" applyFont="1" applyFill="1" applyBorder="1" applyAlignment="1">
      <alignment horizontal="center" vertical="center" shrinkToFit="1"/>
    </xf>
    <xf numFmtId="0" fontId="78" fillId="0" borderId="12" xfId="45" applyNumberFormat="1" applyFont="1" applyFill="1" applyBorder="1" applyAlignment="1">
      <alignment horizontal="center" vertical="center" shrinkToFit="1"/>
    </xf>
    <xf numFmtId="177" fontId="36" fillId="0" borderId="5" xfId="45" applyNumberFormat="1" applyFont="1" applyFill="1" applyBorder="1" applyAlignment="1">
      <alignment horizontal="center" vertical="center" shrinkToFit="1"/>
    </xf>
    <xf numFmtId="177" fontId="36" fillId="0" borderId="9" xfId="45" applyNumberFormat="1" applyFont="1" applyFill="1" applyBorder="1" applyAlignment="1">
      <alignment horizontal="center" vertical="center" shrinkToFit="1"/>
    </xf>
    <xf numFmtId="177" fontId="78" fillId="0" borderId="0" xfId="45" applyNumberFormat="1" applyFont="1" applyFill="1" applyBorder="1" applyAlignment="1">
      <alignment horizontal="center" vertical="center" shrinkToFit="1"/>
    </xf>
    <xf numFmtId="0" fontId="78" fillId="0" borderId="6" xfId="45" applyNumberFormat="1" applyFont="1" applyFill="1" applyBorder="1" applyAlignment="1">
      <alignment horizontal="right" vertical="center" shrinkToFit="1"/>
    </xf>
    <xf numFmtId="0" fontId="78" fillId="0" borderId="0" xfId="45" applyNumberFormat="1" applyFont="1" applyFill="1" applyBorder="1" applyAlignment="1">
      <alignment horizontal="right" vertical="center" shrinkToFit="1"/>
    </xf>
    <xf numFmtId="0" fontId="18" fillId="0" borderId="21" xfId="45" applyNumberFormat="1" applyFont="1" applyFill="1" applyBorder="1" applyAlignment="1" applyProtection="1">
      <alignment vertical="center" wrapText="1" shrinkToFit="1"/>
      <protection locked="0"/>
    </xf>
    <xf numFmtId="0" fontId="18" fillId="0" borderId="22" xfId="45" applyNumberFormat="1" applyFont="1" applyFill="1" applyBorder="1" applyAlignment="1" applyProtection="1">
      <alignment vertical="center" wrapText="1" shrinkToFit="1"/>
      <protection locked="0"/>
    </xf>
    <xf numFmtId="0" fontId="18" fillId="0" borderId="120" xfId="45" applyNumberFormat="1" applyFont="1" applyFill="1" applyBorder="1" applyAlignment="1" applyProtection="1">
      <alignment vertical="center" wrapText="1" shrinkToFit="1"/>
      <protection locked="0"/>
    </xf>
    <xf numFmtId="0" fontId="36" fillId="0" borderId="32" xfId="45" applyNumberFormat="1" applyFont="1" applyFill="1" applyBorder="1" applyAlignment="1" applyProtection="1">
      <alignment horizontal="center" vertical="center" shrinkToFit="1"/>
      <protection locked="0"/>
    </xf>
    <xf numFmtId="0" fontId="36" fillId="0" borderId="33" xfId="45" applyNumberFormat="1" applyFont="1" applyFill="1" applyBorder="1" applyAlignment="1" applyProtection="1">
      <alignment horizontal="center" vertical="center" shrinkToFit="1"/>
      <protection locked="0"/>
    </xf>
    <xf numFmtId="0" fontId="36" fillId="0" borderId="123" xfId="45" applyNumberFormat="1" applyFont="1" applyFill="1" applyBorder="1" applyAlignment="1" applyProtection="1">
      <alignment horizontal="center" vertical="center" shrinkToFit="1"/>
      <protection locked="0"/>
    </xf>
    <xf numFmtId="0" fontId="18" fillId="0" borderId="124" xfId="45" applyNumberFormat="1" applyFont="1" applyFill="1" applyBorder="1" applyAlignment="1" applyProtection="1">
      <alignment vertical="center" wrapText="1" shrinkToFit="1"/>
      <protection locked="0"/>
    </xf>
    <xf numFmtId="0" fontId="18" fillId="0" borderId="33" xfId="45" applyNumberFormat="1" applyFont="1" applyFill="1" applyBorder="1" applyAlignment="1" applyProtection="1">
      <alignment vertical="center" wrapText="1" shrinkToFit="1"/>
      <protection locked="0"/>
    </xf>
    <xf numFmtId="0" fontId="18" fillId="0" borderId="34" xfId="45" applyNumberFormat="1" applyFont="1" applyFill="1" applyBorder="1" applyAlignment="1" applyProtection="1">
      <alignment vertical="center" wrapText="1" shrinkToFit="1"/>
      <protection locked="0"/>
    </xf>
    <xf numFmtId="0" fontId="36" fillId="0" borderId="10" xfId="45" applyNumberFormat="1" applyFont="1" applyFill="1" applyBorder="1" applyAlignment="1">
      <alignment horizontal="left" vertical="center" indent="1"/>
    </xf>
    <xf numFmtId="0" fontId="105" fillId="0" borderId="53" xfId="45" applyNumberFormat="1" applyFont="1" applyFill="1" applyBorder="1" applyAlignment="1" applyProtection="1">
      <alignment vertical="center" wrapText="1"/>
    </xf>
    <xf numFmtId="0" fontId="105" fillId="0" borderId="54" xfId="45" applyNumberFormat="1" applyFont="1" applyFill="1" applyBorder="1" applyAlignment="1" applyProtection="1">
      <alignment vertical="center" wrapText="1"/>
    </xf>
    <xf numFmtId="0" fontId="105" fillId="0" borderId="55" xfId="45" applyNumberFormat="1" applyFont="1" applyFill="1" applyBorder="1" applyAlignment="1" applyProtection="1">
      <alignment vertical="center" wrapText="1"/>
    </xf>
    <xf numFmtId="0" fontId="36" fillId="0" borderId="54" xfId="45" applyNumberFormat="1" applyFont="1" applyFill="1" applyBorder="1" applyAlignment="1" applyProtection="1">
      <alignment horizontal="center" vertical="center"/>
    </xf>
    <xf numFmtId="0" fontId="36" fillId="0" borderId="57" xfId="45" applyNumberFormat="1" applyFont="1" applyFill="1" applyBorder="1" applyAlignment="1" applyProtection="1">
      <alignment horizontal="center" vertical="center"/>
    </xf>
    <xf numFmtId="0" fontId="36" fillId="0" borderId="3" xfId="45" applyNumberFormat="1" applyFont="1" applyFill="1" applyBorder="1" applyAlignment="1" applyProtection="1">
      <alignment horizontal="left" vertical="center" wrapText="1" indent="1"/>
    </xf>
    <xf numFmtId="0" fontId="36" fillId="0" borderId="4" xfId="45" applyNumberFormat="1" applyFont="1" applyFill="1" applyBorder="1" applyAlignment="1" applyProtection="1">
      <alignment horizontal="left" vertical="center" wrapText="1" indent="1"/>
    </xf>
    <xf numFmtId="0" fontId="36" fillId="0" borderId="10" xfId="45" applyNumberFormat="1" applyFont="1" applyFill="1" applyBorder="1" applyAlignment="1" applyProtection="1">
      <alignment horizontal="left" vertical="center" wrapText="1" indent="1"/>
    </xf>
    <xf numFmtId="0" fontId="36" fillId="0" borderId="3" xfId="45" applyNumberFormat="1" applyFont="1" applyFill="1" applyBorder="1" applyAlignment="1" applyProtection="1">
      <alignment horizontal="left" vertical="center" wrapText="1"/>
    </xf>
    <xf numFmtId="0" fontId="36" fillId="0" borderId="4" xfId="45" applyNumberFormat="1" applyFont="1" applyFill="1" applyBorder="1" applyAlignment="1" applyProtection="1">
      <alignment horizontal="left" vertical="center" wrapText="1"/>
    </xf>
    <xf numFmtId="0" fontId="36" fillId="0" borderId="69" xfId="45" applyNumberFormat="1" applyFont="1" applyFill="1" applyBorder="1" applyAlignment="1" applyProtection="1">
      <alignment horizontal="left" vertical="center" wrapText="1"/>
    </xf>
    <xf numFmtId="0" fontId="36" fillId="0" borderId="73" xfId="45" applyNumberFormat="1" applyFont="1" applyFill="1" applyBorder="1" applyAlignment="1" applyProtection="1">
      <alignment horizontal="left" vertical="center" wrapText="1" indent="1"/>
    </xf>
    <xf numFmtId="0" fontId="36" fillId="0" borderId="74" xfId="45" applyNumberFormat="1" applyFont="1" applyFill="1" applyBorder="1" applyAlignment="1" applyProtection="1">
      <alignment horizontal="left" vertical="center" wrapText="1" indent="1"/>
    </xf>
    <xf numFmtId="0" fontId="36" fillId="0" borderId="75" xfId="45" applyNumberFormat="1" applyFont="1" applyFill="1" applyBorder="1" applyAlignment="1" applyProtection="1">
      <alignment horizontal="left" vertical="center" wrapText="1" indent="1"/>
    </xf>
    <xf numFmtId="0" fontId="36" fillId="0" borderId="73" xfId="45" applyNumberFormat="1" applyFont="1" applyFill="1" applyBorder="1" applyAlignment="1" applyProtection="1">
      <alignment horizontal="left" vertical="center" wrapText="1"/>
    </xf>
    <xf numFmtId="0" fontId="36" fillId="0" borderId="74" xfId="45" applyNumberFormat="1" applyFont="1" applyFill="1" applyBorder="1" applyAlignment="1" applyProtection="1">
      <alignment horizontal="left" vertical="center" wrapText="1"/>
    </xf>
    <xf numFmtId="0" fontId="36" fillId="0" borderId="76" xfId="45" applyNumberFormat="1" applyFont="1" applyFill="1" applyBorder="1" applyAlignment="1" applyProtection="1">
      <alignment horizontal="left" vertical="center" wrapText="1"/>
    </xf>
    <xf numFmtId="0" fontId="36" fillId="0" borderId="22" xfId="45" applyNumberFormat="1" applyFont="1" applyFill="1" applyBorder="1" applyAlignment="1" applyProtection="1">
      <alignment horizontal="left" vertical="center" wrapText="1"/>
    </xf>
    <xf numFmtId="0" fontId="36" fillId="0" borderId="22" xfId="45" applyNumberFormat="1" applyFont="1" applyFill="1" applyBorder="1" applyAlignment="1" applyProtection="1">
      <alignment horizontal="left" vertical="center"/>
    </xf>
    <xf numFmtId="178" fontId="36" fillId="0" borderId="22" xfId="46" applyNumberFormat="1" applyFont="1" applyFill="1" applyBorder="1" applyAlignment="1" applyProtection="1">
      <alignment horizontal="right" vertical="center" indent="1"/>
    </xf>
    <xf numFmtId="178" fontId="36" fillId="0" borderId="120" xfId="46" applyNumberFormat="1" applyFont="1" applyFill="1" applyBorder="1" applyAlignment="1" applyProtection="1">
      <alignment horizontal="right" vertical="center" indent="1"/>
    </xf>
    <xf numFmtId="0" fontId="36" fillId="0" borderId="1" xfId="45" applyNumberFormat="1" applyFont="1" applyFill="1" applyBorder="1" applyAlignment="1" applyProtection="1">
      <alignment horizontal="left" vertical="center"/>
    </xf>
    <xf numFmtId="0" fontId="36" fillId="0" borderId="71" xfId="45" applyNumberFormat="1" applyFont="1" applyBorder="1" applyAlignment="1" applyProtection="1">
      <alignment horizontal="center" vertical="center" textRotation="255"/>
    </xf>
    <xf numFmtId="0" fontId="36" fillId="0" borderId="62" xfId="45" applyNumberFormat="1" applyFont="1" applyBorder="1" applyAlignment="1" applyProtection="1">
      <alignment horizontal="center" vertical="center" textRotation="255"/>
    </xf>
    <xf numFmtId="0" fontId="36" fillId="0" borderId="72" xfId="45" applyNumberFormat="1" applyFont="1" applyBorder="1" applyAlignment="1" applyProtection="1">
      <alignment horizontal="center" vertical="center" textRotation="255"/>
    </xf>
    <xf numFmtId="0" fontId="78" fillId="0" borderId="3" xfId="45" applyNumberFormat="1" applyFont="1" applyFill="1" applyBorder="1" applyAlignment="1" applyProtection="1">
      <alignment horizontal="left" vertical="center"/>
    </xf>
    <xf numFmtId="0" fontId="78" fillId="0" borderId="4" xfId="45" applyNumberFormat="1" applyFont="1" applyFill="1" applyBorder="1" applyAlignment="1" applyProtection="1">
      <alignment horizontal="left" vertical="center"/>
    </xf>
    <xf numFmtId="0" fontId="78" fillId="0" borderId="10" xfId="45" applyNumberFormat="1" applyFont="1" applyFill="1" applyBorder="1" applyAlignment="1" applyProtection="1">
      <alignment horizontal="left" vertical="center"/>
    </xf>
    <xf numFmtId="0" fontId="36" fillId="0" borderId="62" xfId="45" applyNumberFormat="1" applyFont="1" applyFill="1" applyBorder="1" applyAlignment="1" applyProtection="1">
      <alignment horizontal="center" vertical="center" textRotation="255" wrapText="1"/>
    </xf>
    <xf numFmtId="0" fontId="36" fillId="0" borderId="70" xfId="45" applyNumberFormat="1" applyFont="1" applyFill="1" applyBorder="1" applyAlignment="1" applyProtection="1">
      <alignment horizontal="center" vertical="center" textRotation="255" wrapText="1"/>
    </xf>
    <xf numFmtId="0" fontId="36" fillId="0" borderId="11" xfId="45" applyNumberFormat="1" applyFont="1" applyFill="1" applyBorder="1" applyAlignment="1" applyProtection="1">
      <alignment horizontal="center" vertical="center" wrapText="1"/>
    </xf>
    <xf numFmtId="0" fontId="36" fillId="0" borderId="1" xfId="45" applyNumberFormat="1" applyFont="1" applyFill="1" applyBorder="1" applyAlignment="1" applyProtection="1">
      <alignment horizontal="center" vertical="center" wrapText="1"/>
    </xf>
    <xf numFmtId="0" fontId="36" fillId="0" borderId="12" xfId="45" applyNumberFormat="1" applyFont="1" applyFill="1" applyBorder="1" applyAlignment="1" applyProtection="1">
      <alignment horizontal="center" vertical="center" wrapText="1"/>
    </xf>
    <xf numFmtId="0" fontId="18" fillId="0" borderId="11" xfId="45" applyNumberFormat="1" applyFont="1" applyFill="1" applyBorder="1" applyAlignment="1" applyProtection="1">
      <alignment horizontal="left" vertical="center" wrapText="1" shrinkToFit="1"/>
    </xf>
    <xf numFmtId="0" fontId="18" fillId="0" borderId="1" xfId="45" applyNumberFormat="1" applyFont="1" applyFill="1" applyBorder="1" applyAlignment="1" applyProtection="1">
      <alignment horizontal="left" vertical="center" wrapText="1" shrinkToFit="1"/>
    </xf>
    <xf numFmtId="0" fontId="18" fillId="0" borderId="46" xfId="45" applyNumberFormat="1" applyFont="1" applyFill="1" applyBorder="1" applyAlignment="1" applyProtection="1">
      <alignment horizontal="left" vertical="center" wrapText="1" shrinkToFit="1"/>
    </xf>
    <xf numFmtId="0" fontId="36" fillId="0" borderId="3" xfId="45" applyNumberFormat="1" applyFont="1" applyFill="1" applyBorder="1" applyAlignment="1" applyProtection="1">
      <alignment horizontal="center" vertical="center"/>
    </xf>
    <xf numFmtId="0" fontId="36" fillId="0" borderId="5" xfId="45" applyNumberFormat="1" applyFont="1" applyFill="1" applyBorder="1" applyAlignment="1" applyProtection="1">
      <alignment horizontal="center" vertical="center"/>
    </xf>
    <xf numFmtId="0" fontId="36" fillId="0" borderId="9" xfId="45" applyNumberFormat="1" applyFont="1" applyFill="1" applyBorder="1" applyAlignment="1" applyProtection="1">
      <alignment horizontal="center" vertical="center"/>
    </xf>
    <xf numFmtId="177" fontId="36" fillId="0" borderId="115" xfId="45" applyNumberFormat="1" applyFont="1" applyFill="1" applyBorder="1" applyAlignment="1" applyProtection="1">
      <alignment horizontal="right" vertical="center" indent="1"/>
    </xf>
    <xf numFmtId="177" fontId="36" fillId="0" borderId="115" xfId="45" applyNumberFormat="1" applyFont="1" applyBorder="1" applyAlignment="1" applyProtection="1">
      <alignment horizontal="right" vertical="center" indent="1"/>
    </xf>
    <xf numFmtId="177" fontId="36" fillId="0" borderId="117" xfId="45" applyNumberFormat="1" applyFont="1" applyBorder="1" applyAlignment="1" applyProtection="1">
      <alignment horizontal="right" vertical="center" indent="1"/>
    </xf>
    <xf numFmtId="0" fontId="36" fillId="0" borderId="116" xfId="45" applyNumberFormat="1" applyFont="1" applyFill="1" applyBorder="1" applyAlignment="1" applyProtection="1">
      <alignment vertical="center"/>
    </xf>
    <xf numFmtId="0" fontId="36" fillId="0" borderId="22" xfId="45" applyNumberFormat="1" applyFont="1" applyBorder="1" applyAlignment="1" applyProtection="1">
      <alignment vertical="center"/>
    </xf>
    <xf numFmtId="0" fontId="36" fillId="0" borderId="120" xfId="45" applyNumberFormat="1" applyFont="1" applyBorder="1" applyAlignment="1" applyProtection="1">
      <alignment vertical="center"/>
    </xf>
    <xf numFmtId="0" fontId="18" fillId="0" borderId="115" xfId="45" applyNumberFormat="1" applyFont="1" applyFill="1" applyBorder="1" applyAlignment="1" applyProtection="1">
      <alignment horizontal="left" vertical="center" wrapText="1" shrinkToFit="1"/>
    </xf>
    <xf numFmtId="0" fontId="18" fillId="0" borderId="116" xfId="45" applyNumberFormat="1" applyFont="1" applyFill="1" applyBorder="1" applyAlignment="1" applyProtection="1">
      <alignment horizontal="left" vertical="center" wrapText="1" shrinkToFit="1"/>
    </xf>
    <xf numFmtId="0" fontId="36" fillId="0" borderId="5" xfId="45" applyNumberFormat="1" applyFont="1" applyFill="1" applyBorder="1" applyAlignment="1" applyProtection="1">
      <alignment horizontal="center" vertical="center" shrinkToFit="1"/>
    </xf>
    <xf numFmtId="0" fontId="36" fillId="0" borderId="9" xfId="45" applyNumberFormat="1" applyFont="1" applyFill="1" applyBorder="1" applyAlignment="1" applyProtection="1">
      <alignment horizontal="center" vertical="center" shrinkToFit="1"/>
    </xf>
    <xf numFmtId="0" fontId="36" fillId="0" borderId="0" xfId="45" applyNumberFormat="1" applyFont="1" applyFill="1" applyBorder="1" applyAlignment="1" applyProtection="1">
      <alignment horizontal="center" vertical="center" shrinkToFit="1"/>
    </xf>
    <xf numFmtId="0" fontId="36" fillId="0" borderId="7" xfId="45" applyNumberFormat="1" applyFont="1" applyFill="1" applyBorder="1" applyAlignment="1" applyProtection="1">
      <alignment horizontal="center" vertical="center" shrinkToFit="1"/>
    </xf>
    <xf numFmtId="0" fontId="36" fillId="0" borderId="1" xfId="45" applyNumberFormat="1" applyFont="1" applyFill="1" applyBorder="1" applyAlignment="1" applyProtection="1">
      <alignment horizontal="center" vertical="center" shrinkToFit="1"/>
    </xf>
    <xf numFmtId="0" fontId="36" fillId="0" borderId="12" xfId="45" applyNumberFormat="1" applyFont="1" applyFill="1" applyBorder="1" applyAlignment="1" applyProtection="1">
      <alignment horizontal="center" vertical="center" shrinkToFit="1"/>
    </xf>
    <xf numFmtId="0" fontId="36" fillId="0" borderId="8" xfId="45" applyNumberFormat="1" applyFont="1" applyFill="1" applyBorder="1" applyAlignment="1" applyProtection="1">
      <alignment horizontal="left" vertical="center" indent="1"/>
    </xf>
    <xf numFmtId="0" fontId="36" fillId="0" borderId="5" xfId="45" applyNumberFormat="1" applyFont="1" applyFill="1" applyBorder="1" applyAlignment="1" applyProtection="1">
      <alignment horizontal="left" vertical="center" indent="1"/>
    </xf>
    <xf numFmtId="178" fontId="36" fillId="0" borderId="5" xfId="46" applyNumberFormat="1" applyFont="1" applyFill="1" applyBorder="1" applyAlignment="1" applyProtection="1">
      <alignment horizontal="right" vertical="center" indent="1"/>
    </xf>
    <xf numFmtId="178" fontId="36" fillId="0" borderId="9" xfId="46" applyNumberFormat="1" applyFont="1" applyFill="1" applyBorder="1" applyAlignment="1" applyProtection="1">
      <alignment horizontal="right" vertical="center" indent="1"/>
    </xf>
    <xf numFmtId="0" fontId="36" fillId="0" borderId="8" xfId="45" applyNumberFormat="1" applyFont="1" applyFill="1" applyBorder="1" applyAlignment="1" applyProtection="1">
      <alignment horizontal="center" vertical="center"/>
    </xf>
    <xf numFmtId="0" fontId="36" fillId="0" borderId="6" xfId="45" applyNumberFormat="1" applyFont="1" applyFill="1" applyBorder="1" applyAlignment="1" applyProtection="1">
      <alignment horizontal="center" vertical="center"/>
    </xf>
    <xf numFmtId="0" fontId="36" fillId="0" borderId="0" xfId="45" applyNumberFormat="1" applyFont="1" applyFill="1" applyBorder="1" applyAlignment="1" applyProtection="1">
      <alignment horizontal="center" vertical="center"/>
    </xf>
    <xf numFmtId="0" fontId="36" fillId="0" borderId="11" xfId="45" applyNumberFormat="1" applyFont="1" applyFill="1" applyBorder="1" applyAlignment="1" applyProtection="1">
      <alignment horizontal="center" vertical="center"/>
    </xf>
    <xf numFmtId="0" fontId="36" fillId="0" borderId="1" xfId="45" applyNumberFormat="1" applyFont="1" applyFill="1" applyBorder="1" applyAlignment="1" applyProtection="1">
      <alignment horizontal="center" vertical="center"/>
    </xf>
    <xf numFmtId="178" fontId="36" fillId="0" borderId="5" xfId="45" applyNumberFormat="1" applyFont="1" applyBorder="1" applyAlignment="1" applyProtection="1">
      <alignment horizontal="right" vertical="center" indent="1"/>
    </xf>
    <xf numFmtId="178" fontId="36" fillId="0" borderId="49" xfId="45" applyNumberFormat="1" applyFont="1" applyBorder="1" applyAlignment="1" applyProtection="1">
      <alignment horizontal="right" vertical="center" indent="1"/>
    </xf>
    <xf numFmtId="178" fontId="36" fillId="0" borderId="0" xfId="45" applyNumberFormat="1" applyFont="1" applyBorder="1" applyAlignment="1" applyProtection="1">
      <alignment horizontal="right" vertical="center" indent="1"/>
    </xf>
    <xf numFmtId="178" fontId="36" fillId="0" borderId="52" xfId="45" applyNumberFormat="1" applyFont="1" applyBorder="1" applyAlignment="1" applyProtection="1">
      <alignment horizontal="right" vertical="center" indent="1"/>
    </xf>
    <xf numFmtId="178" fontId="36" fillId="0" borderId="1" xfId="45" applyNumberFormat="1" applyFont="1" applyBorder="1" applyAlignment="1" applyProtection="1">
      <alignment horizontal="right" vertical="center" indent="1"/>
    </xf>
    <xf numFmtId="178" fontId="36" fillId="0" borderId="46" xfId="45" applyNumberFormat="1" applyFont="1" applyBorder="1" applyAlignment="1" applyProtection="1">
      <alignment horizontal="right" vertical="center" indent="1"/>
    </xf>
    <xf numFmtId="0" fontId="36" fillId="0" borderId="116" xfId="45" applyNumberFormat="1" applyFont="1" applyFill="1" applyBorder="1" applyAlignment="1" applyProtection="1">
      <alignment horizontal="left" vertical="center" indent="1"/>
    </xf>
    <xf numFmtId="0" fontId="36" fillId="0" borderId="22" xfId="45" applyNumberFormat="1" applyFont="1" applyFill="1" applyBorder="1" applyAlignment="1" applyProtection="1">
      <alignment horizontal="left" vertical="center" indent="1"/>
    </xf>
    <xf numFmtId="0" fontId="36" fillId="0" borderId="8" xfId="45" applyNumberFormat="1" applyFont="1" applyFill="1" applyBorder="1" applyAlignment="1" applyProtection="1">
      <alignment horizontal="center" vertical="center" shrinkToFit="1"/>
    </xf>
    <xf numFmtId="177" fontId="36" fillId="0" borderId="5" xfId="45" applyNumberFormat="1" applyFont="1" applyFill="1" applyBorder="1" applyAlignment="1" applyProtection="1">
      <alignment horizontal="center" vertical="center" shrinkToFit="1"/>
    </xf>
    <xf numFmtId="177" fontId="36" fillId="0" borderId="9" xfId="45" applyNumberFormat="1" applyFont="1" applyFill="1" applyBorder="1" applyAlignment="1" applyProtection="1">
      <alignment horizontal="center" vertical="center" shrinkToFit="1"/>
    </xf>
    <xf numFmtId="0" fontId="78" fillId="0" borderId="6" xfId="45" applyNumberFormat="1" applyFont="1" applyFill="1" applyBorder="1" applyAlignment="1" applyProtection="1">
      <alignment horizontal="right" vertical="center" shrinkToFit="1"/>
    </xf>
    <xf numFmtId="0" fontId="78" fillId="0" borderId="0" xfId="45" applyNumberFormat="1" applyFont="1" applyFill="1" applyBorder="1" applyAlignment="1" applyProtection="1">
      <alignment horizontal="right" vertical="center" shrinkToFit="1"/>
    </xf>
    <xf numFmtId="177" fontId="78" fillId="0" borderId="0" xfId="45" applyNumberFormat="1" applyFont="1" applyFill="1" applyBorder="1" applyAlignment="1" applyProtection="1">
      <alignment horizontal="center" vertical="center" shrinkToFit="1"/>
    </xf>
    <xf numFmtId="0" fontId="78" fillId="0" borderId="11" xfId="45" applyNumberFormat="1" applyFont="1" applyFill="1" applyBorder="1" applyAlignment="1" applyProtection="1">
      <alignment horizontal="center" vertical="center" shrinkToFit="1"/>
    </xf>
    <xf numFmtId="0" fontId="78" fillId="0" borderId="1" xfId="45" applyNumberFormat="1" applyFont="1" applyFill="1" applyBorder="1" applyAlignment="1" applyProtection="1">
      <alignment horizontal="center" vertical="center" shrinkToFit="1"/>
    </xf>
    <xf numFmtId="0" fontId="78" fillId="0" borderId="12" xfId="45" applyNumberFormat="1" applyFont="1" applyFill="1" applyBorder="1" applyAlignment="1" applyProtection="1">
      <alignment horizontal="center" vertical="center" shrinkToFit="1"/>
    </xf>
    <xf numFmtId="177" fontId="36" fillId="0" borderId="5" xfId="45" applyNumberFormat="1" applyFont="1" applyFill="1" applyBorder="1" applyAlignment="1" applyProtection="1">
      <alignment horizontal="center" vertical="center"/>
    </xf>
    <xf numFmtId="177" fontId="36" fillId="0" borderId="9" xfId="45" applyNumberFormat="1" applyFont="1" applyFill="1" applyBorder="1" applyAlignment="1" applyProtection="1">
      <alignment horizontal="center" vertical="center"/>
    </xf>
    <xf numFmtId="177" fontId="36" fillId="0" borderId="0" xfId="45" applyNumberFormat="1" applyFont="1" applyFill="1" applyBorder="1" applyAlignment="1" applyProtection="1">
      <alignment horizontal="center" vertical="center"/>
    </xf>
    <xf numFmtId="177" fontId="36" fillId="0" borderId="7" xfId="45" applyNumberFormat="1" applyFont="1" applyFill="1" applyBorder="1" applyAlignment="1" applyProtection="1">
      <alignment horizontal="center" vertical="center"/>
    </xf>
    <xf numFmtId="177" fontId="36" fillId="0" borderId="1" xfId="45" applyNumberFormat="1" applyFont="1" applyFill="1" applyBorder="1" applyAlignment="1" applyProtection="1">
      <alignment horizontal="center" vertical="center"/>
    </xf>
    <xf numFmtId="177" fontId="36" fillId="0" borderId="12" xfId="45" applyNumberFormat="1" applyFont="1" applyFill="1" applyBorder="1" applyAlignment="1" applyProtection="1">
      <alignment horizontal="center" vertical="center"/>
    </xf>
    <xf numFmtId="0" fontId="36" fillId="0" borderId="8" xfId="45" applyNumberFormat="1" applyFont="1" applyBorder="1" applyAlignment="1" applyProtection="1">
      <alignment vertical="center"/>
    </xf>
    <xf numFmtId="0" fontId="36" fillId="0" borderId="5" xfId="45" applyNumberFormat="1" applyFont="1" applyBorder="1" applyAlignment="1" applyProtection="1">
      <alignment vertical="center"/>
    </xf>
    <xf numFmtId="0" fontId="36" fillId="0" borderId="49" xfId="45" applyNumberFormat="1" applyFont="1" applyBorder="1" applyAlignment="1" applyProtection="1">
      <alignment vertical="center"/>
    </xf>
    <xf numFmtId="0" fontId="36" fillId="0" borderId="6" xfId="45" applyNumberFormat="1" applyFont="1" applyBorder="1" applyAlignment="1" applyProtection="1">
      <alignment vertical="center"/>
    </xf>
    <xf numFmtId="0" fontId="36" fillId="0" borderId="0" xfId="45" applyNumberFormat="1" applyFont="1" applyBorder="1" applyAlignment="1" applyProtection="1">
      <alignment vertical="center"/>
    </xf>
    <xf numFmtId="0" fontId="36" fillId="0" borderId="52" xfId="45" applyNumberFormat="1" applyFont="1" applyBorder="1" applyAlignment="1" applyProtection="1">
      <alignment vertical="center"/>
    </xf>
    <xf numFmtId="0" fontId="36" fillId="0" borderId="11" xfId="45" applyNumberFormat="1" applyFont="1" applyBorder="1" applyAlignment="1" applyProtection="1">
      <alignment vertical="center"/>
    </xf>
    <xf numFmtId="0" fontId="36" fillId="0" borderId="1" xfId="45" applyNumberFormat="1" applyFont="1" applyBorder="1" applyAlignment="1" applyProtection="1">
      <alignment vertical="center"/>
    </xf>
    <xf numFmtId="0" fontId="36" fillId="0" borderId="46" xfId="45" applyNumberFormat="1" applyFont="1" applyBorder="1" applyAlignment="1" applyProtection="1">
      <alignment vertical="center"/>
    </xf>
    <xf numFmtId="0" fontId="36" fillId="0" borderId="116" xfId="45" applyNumberFormat="1" applyFont="1" applyFill="1" applyBorder="1" applyAlignment="1" applyProtection="1">
      <alignment horizontal="center" vertical="center" shrinkToFit="1"/>
    </xf>
    <xf numFmtId="0" fontId="36" fillId="0" borderId="22" xfId="45" applyNumberFormat="1" applyFont="1" applyFill="1" applyBorder="1" applyAlignment="1" applyProtection="1">
      <alignment horizontal="center" vertical="center" shrinkToFit="1"/>
    </xf>
    <xf numFmtId="0" fontId="36" fillId="0" borderId="23" xfId="45" applyNumberFormat="1" applyFont="1" applyFill="1" applyBorder="1" applyAlignment="1" applyProtection="1">
      <alignment horizontal="center" vertical="center" shrinkToFit="1"/>
    </xf>
    <xf numFmtId="0" fontId="18" fillId="0" borderId="21" xfId="45" applyNumberFormat="1" applyFont="1" applyFill="1" applyBorder="1" applyAlignment="1" applyProtection="1">
      <alignment vertical="center" wrapText="1" shrinkToFit="1"/>
    </xf>
    <xf numFmtId="0" fontId="18" fillId="0" borderId="22" xfId="45" applyNumberFormat="1" applyFont="1" applyFill="1" applyBorder="1" applyAlignment="1" applyProtection="1">
      <alignment vertical="center" wrapText="1" shrinkToFit="1"/>
    </xf>
    <xf numFmtId="0" fontId="18" fillId="0" borderId="120" xfId="45" applyNumberFormat="1" applyFont="1" applyFill="1" applyBorder="1" applyAlignment="1" applyProtection="1">
      <alignment vertical="center" wrapText="1" shrinkToFit="1"/>
    </xf>
    <xf numFmtId="0" fontId="36" fillId="0" borderId="32" xfId="45" applyNumberFormat="1" applyFont="1" applyFill="1" applyBorder="1" applyAlignment="1" applyProtection="1">
      <alignment horizontal="center" vertical="center" shrinkToFit="1"/>
    </xf>
    <xf numFmtId="0" fontId="36" fillId="0" borderId="33" xfId="45" applyNumberFormat="1" applyFont="1" applyFill="1" applyBorder="1" applyAlignment="1" applyProtection="1">
      <alignment horizontal="center" vertical="center" shrinkToFit="1"/>
    </xf>
    <xf numFmtId="0" fontId="36" fillId="0" borderId="123" xfId="45" applyNumberFormat="1" applyFont="1" applyFill="1" applyBorder="1" applyAlignment="1" applyProtection="1">
      <alignment horizontal="center" vertical="center" shrinkToFit="1"/>
    </xf>
    <xf numFmtId="0" fontId="18" fillId="0" borderId="124" xfId="45" applyNumberFormat="1" applyFont="1" applyFill="1" applyBorder="1" applyAlignment="1" applyProtection="1">
      <alignment vertical="center" wrapText="1" shrinkToFit="1"/>
    </xf>
    <xf numFmtId="0" fontId="18" fillId="0" borderId="33" xfId="45" applyNumberFormat="1" applyFont="1" applyFill="1" applyBorder="1" applyAlignment="1" applyProtection="1">
      <alignment vertical="center" wrapText="1" shrinkToFit="1"/>
    </xf>
    <xf numFmtId="0" fontId="18" fillId="0" borderId="34" xfId="45" applyNumberFormat="1" applyFont="1" applyFill="1" applyBorder="1" applyAlignment="1" applyProtection="1">
      <alignment vertical="center" wrapText="1" shrinkToFit="1"/>
    </xf>
    <xf numFmtId="177" fontId="36" fillId="0" borderId="118" xfId="45" applyNumberFormat="1" applyFont="1" applyFill="1" applyBorder="1" applyAlignment="1" applyProtection="1">
      <alignment horizontal="right" vertical="center" indent="1"/>
    </xf>
    <xf numFmtId="177" fontId="36" fillId="0" borderId="118" xfId="45" applyNumberFormat="1" applyFont="1" applyBorder="1" applyAlignment="1" applyProtection="1">
      <alignment horizontal="right" vertical="center" indent="1"/>
    </xf>
    <xf numFmtId="177" fontId="36" fillId="0" borderId="119" xfId="45" applyNumberFormat="1" applyFont="1" applyBorder="1" applyAlignment="1" applyProtection="1">
      <alignment horizontal="right" vertical="center" indent="1"/>
    </xf>
    <xf numFmtId="0" fontId="36" fillId="0" borderId="3" xfId="45" applyNumberFormat="1" applyFont="1" applyFill="1" applyBorder="1" applyAlignment="1" applyProtection="1">
      <alignment horizontal="left" vertical="center" indent="1"/>
    </xf>
    <xf numFmtId="0" fontId="36" fillId="0" borderId="4" xfId="45" applyNumberFormat="1" applyFont="1" applyFill="1" applyBorder="1" applyAlignment="1" applyProtection="1">
      <alignment horizontal="left" vertical="center" indent="1"/>
    </xf>
    <xf numFmtId="0" fontId="36" fillId="0" borderId="10" xfId="45" applyNumberFormat="1" applyFont="1" applyFill="1" applyBorder="1" applyAlignment="1" applyProtection="1">
      <alignment horizontal="left" vertical="center" indent="1"/>
    </xf>
    <xf numFmtId="0" fontId="36" fillId="0" borderId="3" xfId="45" applyNumberFormat="1" applyFont="1" applyFill="1" applyBorder="1" applyAlignment="1" applyProtection="1">
      <alignment horizontal="left" vertical="center" indent="1" shrinkToFit="1"/>
    </xf>
    <xf numFmtId="0" fontId="36" fillId="0" borderId="4" xfId="45" applyNumberFormat="1" applyFont="1" applyFill="1" applyBorder="1" applyAlignment="1" applyProtection="1">
      <alignment horizontal="left" vertical="center" indent="1" shrinkToFit="1"/>
    </xf>
    <xf numFmtId="0" fontId="18" fillId="0" borderId="4" xfId="45" applyNumberFormat="1" applyFont="1" applyFill="1" applyBorder="1" applyAlignment="1" applyProtection="1">
      <alignment vertical="center" shrinkToFit="1"/>
    </xf>
    <xf numFmtId="177" fontId="36" fillId="0" borderId="2" xfId="45" applyNumberFormat="1" applyFont="1" applyFill="1" applyBorder="1" applyAlignment="1" applyProtection="1">
      <alignment horizontal="right" vertical="center" indent="1"/>
    </xf>
    <xf numFmtId="177" fontId="36" fillId="0" borderId="2" xfId="45" applyNumberFormat="1" applyFont="1" applyBorder="1" applyAlignment="1" applyProtection="1">
      <alignment horizontal="right" vertical="center" indent="1"/>
    </xf>
    <xf numFmtId="177" fontId="36" fillId="0" borderId="68" xfId="45" applyNumberFormat="1" applyFont="1" applyBorder="1" applyAlignment="1" applyProtection="1">
      <alignment horizontal="right" vertical="center" indent="1"/>
    </xf>
    <xf numFmtId="0" fontId="36" fillId="0" borderId="6" xfId="45" applyNumberFormat="1" applyFont="1" applyFill="1" applyBorder="1" applyAlignment="1" applyProtection="1">
      <alignment horizontal="center" vertical="center" shrinkToFit="1"/>
    </xf>
    <xf numFmtId="0" fontId="36" fillId="0" borderId="11" xfId="45" applyNumberFormat="1" applyFont="1" applyFill="1" applyBorder="1" applyAlignment="1" applyProtection="1">
      <alignment horizontal="center" vertical="center" shrinkToFit="1"/>
    </xf>
    <xf numFmtId="0" fontId="36" fillId="0" borderId="29" xfId="45" applyNumberFormat="1" applyFont="1" applyFill="1" applyBorder="1" applyAlignment="1" applyProtection="1">
      <alignment horizontal="center" vertical="center" shrinkToFit="1"/>
    </xf>
    <xf numFmtId="0" fontId="36" fillId="0" borderId="30" xfId="45" applyNumberFormat="1" applyFont="1" applyFill="1" applyBorder="1" applyAlignment="1" applyProtection="1">
      <alignment horizontal="center" vertical="center" shrinkToFit="1"/>
    </xf>
    <xf numFmtId="0" fontId="36" fillId="0" borderId="121" xfId="45" applyNumberFormat="1" applyFont="1" applyFill="1" applyBorder="1" applyAlignment="1" applyProtection="1">
      <alignment horizontal="center" vertical="center" shrinkToFit="1"/>
    </xf>
    <xf numFmtId="0" fontId="18" fillId="0" borderId="122" xfId="45" applyNumberFormat="1" applyFont="1" applyFill="1" applyBorder="1" applyAlignment="1" applyProtection="1">
      <alignment vertical="center" wrapText="1" shrinkToFit="1"/>
    </xf>
    <xf numFmtId="0" fontId="18" fillId="0" borderId="30" xfId="45" applyNumberFormat="1" applyFont="1" applyFill="1" applyBorder="1" applyAlignment="1" applyProtection="1">
      <alignment vertical="center" wrapText="1" shrinkToFit="1"/>
    </xf>
    <xf numFmtId="0" fontId="18" fillId="0" borderId="31" xfId="45" applyNumberFormat="1" applyFont="1" applyFill="1" applyBorder="1" applyAlignment="1" applyProtection="1">
      <alignment vertical="center" wrapText="1" shrinkToFit="1"/>
    </xf>
    <xf numFmtId="177" fontId="36" fillId="0" borderId="105" xfId="45" applyNumberFormat="1" applyFont="1" applyFill="1" applyBorder="1" applyAlignment="1" applyProtection="1">
      <alignment horizontal="right" vertical="center" indent="1"/>
    </xf>
    <xf numFmtId="177" fontId="36" fillId="0" borderId="105" xfId="45" applyNumberFormat="1" applyFont="1" applyBorder="1" applyAlignment="1" applyProtection="1">
      <alignment horizontal="right" vertical="center" indent="1"/>
    </xf>
    <xf numFmtId="177" fontId="36" fillId="0" borderId="114" xfId="45" applyNumberFormat="1" applyFont="1" applyBorder="1" applyAlignment="1" applyProtection="1">
      <alignment horizontal="right" vertical="center" indent="1"/>
    </xf>
    <xf numFmtId="0" fontId="36" fillId="0" borderId="26" xfId="45" applyNumberFormat="1" applyFont="1" applyFill="1" applyBorder="1" applyAlignment="1" applyProtection="1">
      <alignment horizontal="center" vertical="center" textRotation="255" shrinkToFit="1"/>
    </xf>
    <xf numFmtId="0" fontId="36" fillId="0" borderId="27" xfId="45" applyNumberFormat="1" applyFont="1" applyFill="1" applyBorder="1" applyAlignment="1" applyProtection="1">
      <alignment horizontal="center" vertical="center" textRotation="255" shrinkToFit="1"/>
    </xf>
    <xf numFmtId="0" fontId="36" fillId="0" borderId="28" xfId="45" applyNumberFormat="1" applyFont="1" applyFill="1" applyBorder="1" applyAlignment="1" applyProtection="1">
      <alignment horizontal="center" vertical="center" textRotation="255" shrinkToFit="1"/>
    </xf>
    <xf numFmtId="0" fontId="36" fillId="0" borderId="29" xfId="45" applyNumberFormat="1" applyFont="1" applyFill="1" applyBorder="1" applyAlignment="1" applyProtection="1">
      <alignment vertical="center"/>
    </xf>
    <xf numFmtId="0" fontId="36" fillId="0" borderId="30" xfId="45" applyNumberFormat="1" applyFont="1" applyBorder="1" applyAlignment="1" applyProtection="1">
      <alignment vertical="center"/>
    </xf>
    <xf numFmtId="0" fontId="36" fillId="0" borderId="31" xfId="45" applyNumberFormat="1" applyFont="1" applyBorder="1" applyAlignment="1" applyProtection="1">
      <alignment vertical="center"/>
    </xf>
    <xf numFmtId="0" fontId="18" fillId="0" borderId="105" xfId="45" applyNumberFormat="1" applyFont="1" applyFill="1" applyBorder="1" applyAlignment="1" applyProtection="1">
      <alignment horizontal="left" vertical="center" wrapText="1" shrinkToFit="1"/>
    </xf>
    <xf numFmtId="0" fontId="18" fillId="0" borderId="29" xfId="45" applyNumberFormat="1" applyFont="1" applyFill="1" applyBorder="1" applyAlignment="1" applyProtection="1">
      <alignment horizontal="left" vertical="center" wrapText="1" shrinkToFit="1"/>
    </xf>
    <xf numFmtId="0" fontId="36" fillId="0" borderId="32" xfId="45" applyNumberFormat="1" applyFont="1" applyFill="1" applyBorder="1" applyAlignment="1" applyProtection="1">
      <alignment vertical="center"/>
    </xf>
    <xf numFmtId="0" fontId="36" fillId="0" borderId="33" xfId="45" applyNumberFormat="1" applyFont="1" applyBorder="1" applyAlignment="1" applyProtection="1">
      <alignment vertical="center"/>
    </xf>
    <xf numFmtId="0" fontId="36" fillId="0" borderId="34" xfId="45" applyNumberFormat="1" applyFont="1" applyBorder="1" applyAlignment="1" applyProtection="1">
      <alignment vertical="center"/>
    </xf>
    <xf numFmtId="0" fontId="18" fillId="0" borderId="118" xfId="45" applyNumberFormat="1" applyFont="1" applyFill="1" applyBorder="1" applyAlignment="1" applyProtection="1">
      <alignment horizontal="left" vertical="center" wrapText="1" shrinkToFit="1"/>
    </xf>
    <xf numFmtId="0" fontId="18" fillId="0" borderId="32" xfId="45" applyNumberFormat="1" applyFont="1" applyFill="1" applyBorder="1" applyAlignment="1" applyProtection="1">
      <alignment horizontal="left" vertical="center" wrapText="1" shrinkToFit="1"/>
    </xf>
    <xf numFmtId="0" fontId="82" fillId="0" borderId="50" xfId="0" applyFont="1" applyFill="1" applyBorder="1" applyAlignment="1" applyProtection="1">
      <alignment horizontal="left" vertical="center"/>
    </xf>
    <xf numFmtId="0" fontId="36" fillId="0" borderId="0" xfId="45" applyNumberFormat="1" applyFont="1" applyFill="1" applyBorder="1" applyAlignment="1" applyProtection="1">
      <alignment vertical="center" shrinkToFit="1"/>
    </xf>
    <xf numFmtId="0" fontId="36" fillId="0" borderId="41" xfId="45" applyNumberFormat="1" applyFont="1" applyFill="1" applyBorder="1" applyAlignment="1" applyProtection="1">
      <alignment horizontal="center" vertical="center"/>
    </xf>
    <xf numFmtId="0" fontId="36" fillId="0" borderId="41" xfId="45" applyNumberFormat="1" applyFont="1" applyFill="1" applyBorder="1" applyAlignment="1" applyProtection="1">
      <alignment vertical="center" shrinkToFit="1"/>
    </xf>
    <xf numFmtId="0" fontId="36" fillId="0" borderId="41" xfId="45" applyNumberFormat="1" applyFont="1" applyFill="1" applyBorder="1" applyAlignment="1" applyProtection="1">
      <alignment horizontal="center" vertical="center" shrinkToFit="1"/>
    </xf>
    <xf numFmtId="0" fontId="36" fillId="0" borderId="62" xfId="45" applyNumberFormat="1" applyFont="1" applyFill="1" applyBorder="1" applyAlignment="1" applyProtection="1">
      <alignment horizontal="center" vertical="center" wrapText="1"/>
    </xf>
    <xf numFmtId="0" fontId="36" fillId="0" borderId="27" xfId="45" applyNumberFormat="1" applyFont="1" applyFill="1" applyBorder="1" applyAlignment="1" applyProtection="1">
      <alignment horizontal="center" vertical="center" wrapText="1"/>
    </xf>
    <xf numFmtId="0" fontId="36" fillId="0" borderId="6" xfId="45" applyNumberFormat="1" applyFont="1" applyFill="1" applyBorder="1" applyAlignment="1" applyProtection="1">
      <alignment horizontal="left" vertical="center" wrapText="1"/>
    </xf>
    <xf numFmtId="0" fontId="36" fillId="0" borderId="0" xfId="45" applyNumberFormat="1" applyFont="1" applyFill="1" applyBorder="1" applyAlignment="1" applyProtection="1">
      <alignment horizontal="left" vertical="center" wrapText="1"/>
    </xf>
    <xf numFmtId="0" fontId="36" fillId="0" borderId="52" xfId="45" applyNumberFormat="1" applyFont="1" applyFill="1" applyBorder="1" applyAlignment="1" applyProtection="1">
      <alignment horizontal="left" vertical="center" wrapText="1"/>
    </xf>
    <xf numFmtId="0" fontId="36" fillId="0" borderId="77" xfId="45" applyNumberFormat="1" applyFont="1" applyFill="1" applyBorder="1" applyAlignment="1" applyProtection="1">
      <alignment horizontal="center" vertical="center" wrapText="1"/>
    </xf>
    <xf numFmtId="0" fontId="36" fillId="0" borderId="38" xfId="45" applyNumberFormat="1" applyFont="1" applyFill="1" applyBorder="1" applyAlignment="1" applyProtection="1">
      <alignment horizontal="center" vertical="center" wrapText="1"/>
    </xf>
    <xf numFmtId="0" fontId="36" fillId="0" borderId="79" xfId="45" applyNumberFormat="1" applyFont="1" applyFill="1" applyBorder="1" applyAlignment="1" applyProtection="1">
      <alignment horizontal="center" vertical="center" wrapText="1"/>
    </xf>
    <xf numFmtId="0" fontId="36" fillId="0" borderId="2" xfId="45" applyNumberFormat="1" applyFont="1" applyFill="1" applyBorder="1" applyAlignment="1" applyProtection="1">
      <alignment horizontal="center" vertical="center" wrapText="1"/>
    </xf>
    <xf numFmtId="0" fontId="36" fillId="0" borderId="80" xfId="45" applyNumberFormat="1" applyFont="1" applyFill="1" applyBorder="1" applyAlignment="1" applyProtection="1">
      <alignment horizontal="center" vertical="center" wrapText="1"/>
    </xf>
    <xf numFmtId="0" fontId="36" fillId="0" borderId="43" xfId="45" applyNumberFormat="1" applyFont="1" applyFill="1" applyBorder="1" applyAlignment="1" applyProtection="1">
      <alignment horizontal="center" vertical="center" wrapText="1"/>
    </xf>
    <xf numFmtId="0" fontId="36" fillId="0" borderId="36" xfId="45" applyNumberFormat="1" applyFont="1" applyFill="1" applyBorder="1" applyAlignment="1" applyProtection="1">
      <alignment horizontal="center" vertical="center"/>
    </xf>
    <xf numFmtId="0" fontId="36" fillId="0" borderId="36" xfId="45" applyNumberFormat="1" applyFont="1" applyFill="1" applyBorder="1" applyAlignment="1" applyProtection="1">
      <alignment vertical="center" shrinkToFit="1"/>
    </xf>
    <xf numFmtId="0" fontId="36" fillId="0" borderId="36" xfId="45" applyNumberFormat="1" applyFont="1" applyFill="1" applyBorder="1" applyAlignment="1" applyProtection="1">
      <alignment horizontal="center" vertical="center" shrinkToFit="1"/>
    </xf>
    <xf numFmtId="0" fontId="18" fillId="0" borderId="50" xfId="45" applyNumberFormat="1" applyFont="1" applyFill="1" applyBorder="1" applyAlignment="1" applyProtection="1">
      <alignment horizontal="center" vertical="center" wrapText="1"/>
    </xf>
    <xf numFmtId="0" fontId="18" fillId="0" borderId="0" xfId="45" applyNumberFormat="1" applyFont="1" applyFill="1" applyBorder="1" applyAlignment="1" applyProtection="1">
      <alignment horizontal="center" vertical="center"/>
    </xf>
    <xf numFmtId="0" fontId="18" fillId="0" borderId="7" xfId="45" applyNumberFormat="1" applyFont="1" applyFill="1" applyBorder="1" applyAlignment="1" applyProtection="1">
      <alignment horizontal="center" vertical="center"/>
    </xf>
    <xf numFmtId="0" fontId="36" fillId="0" borderId="6" xfId="45" applyNumberFormat="1" applyFont="1" applyFill="1" applyBorder="1" applyAlignment="1" applyProtection="1">
      <alignment vertical="center" wrapText="1"/>
    </xf>
    <xf numFmtId="0" fontId="36" fillId="0" borderId="0" xfId="45" applyNumberFormat="1" applyFont="1" applyFill="1" applyBorder="1" applyAlignment="1" applyProtection="1">
      <alignment vertical="center" wrapText="1"/>
    </xf>
    <xf numFmtId="0" fontId="36" fillId="0" borderId="52" xfId="45" applyNumberFormat="1" applyFont="1" applyFill="1" applyBorder="1" applyAlignment="1" applyProtection="1">
      <alignment vertical="center" wrapText="1"/>
    </xf>
    <xf numFmtId="0" fontId="36" fillId="0" borderId="36" xfId="3" applyNumberFormat="1" applyFont="1" applyFill="1" applyBorder="1" applyAlignment="1" applyProtection="1">
      <alignment horizontal="left" vertical="center" shrinkToFit="1"/>
    </xf>
    <xf numFmtId="0" fontId="36" fillId="0" borderId="36" xfId="45" applyNumberFormat="1" applyFont="1" applyFill="1" applyBorder="1" applyAlignment="1" applyProtection="1">
      <alignment horizontal="left" vertical="center"/>
    </xf>
    <xf numFmtId="0" fontId="36" fillId="0" borderId="41" xfId="3" applyNumberFormat="1" applyFont="1" applyFill="1" applyBorder="1" applyAlignment="1" applyProtection="1">
      <alignment horizontal="left" vertical="center" shrinkToFit="1"/>
    </xf>
    <xf numFmtId="0" fontId="36" fillId="0" borderId="41" xfId="3" applyNumberFormat="1" applyFont="1" applyFill="1" applyBorder="1" applyAlignment="1" applyProtection="1">
      <alignment horizontal="left" vertical="center" wrapText="1"/>
    </xf>
    <xf numFmtId="0" fontId="18" fillId="0" borderId="41" xfId="45" applyNumberFormat="1" applyFont="1" applyFill="1" applyBorder="1" applyAlignment="1" applyProtection="1">
      <alignment vertical="center"/>
    </xf>
    <xf numFmtId="0" fontId="23" fillId="0" borderId="0" xfId="45" applyNumberFormat="1" applyFont="1" applyFill="1" applyBorder="1" applyAlignment="1" applyProtection="1">
      <alignment horizontal="center" vertical="center"/>
    </xf>
    <xf numFmtId="0" fontId="17" fillId="0" borderId="1" xfId="45" applyNumberFormat="1" applyFont="1" applyFill="1" applyBorder="1" applyAlignment="1" applyProtection="1">
      <alignment horizontal="center" vertical="center"/>
    </xf>
    <xf numFmtId="0" fontId="36" fillId="0" borderId="35" xfId="45" applyNumberFormat="1" applyFont="1" applyFill="1" applyBorder="1" applyAlignment="1" applyProtection="1">
      <alignment horizontal="center" vertical="center"/>
    </xf>
    <xf numFmtId="0" fontId="36" fillId="0" borderId="50" xfId="45" applyNumberFormat="1" applyFont="1" applyFill="1" applyBorder="1" applyAlignment="1" applyProtection="1">
      <alignment horizontal="center" vertical="center"/>
    </xf>
    <xf numFmtId="0" fontId="36" fillId="0" borderId="40" xfId="45" applyNumberFormat="1" applyFont="1" applyFill="1" applyBorder="1" applyAlignment="1" applyProtection="1">
      <alignment horizontal="center" vertical="center"/>
    </xf>
    <xf numFmtId="0" fontId="36" fillId="0" borderId="47" xfId="45" applyNumberFormat="1" applyFont="1" applyFill="1" applyBorder="1" applyAlignment="1" applyProtection="1">
      <alignment horizontal="left" vertical="center" indent="1"/>
    </xf>
    <xf numFmtId="0" fontId="36" fillId="0" borderId="36" xfId="45" applyNumberFormat="1" applyFont="1" applyFill="1" applyBorder="1" applyAlignment="1" applyProtection="1">
      <alignment horizontal="left" vertical="center" indent="1"/>
    </xf>
    <xf numFmtId="0" fontId="36" fillId="0" borderId="36" xfId="0" applyFont="1" applyFill="1" applyBorder="1" applyAlignment="1" applyProtection="1">
      <alignment horizontal="left" vertical="center" shrinkToFit="1"/>
    </xf>
    <xf numFmtId="0" fontId="36" fillId="0" borderId="51" xfId="45" applyNumberFormat="1" applyFont="1" applyFill="1" applyBorder="1" applyAlignment="1" applyProtection="1">
      <alignment horizontal="left" vertical="center" indent="1" shrinkToFit="1"/>
    </xf>
    <xf numFmtId="0" fontId="36" fillId="0" borderId="41" xfId="45" applyNumberFormat="1" applyFont="1" applyFill="1" applyBorder="1" applyAlignment="1" applyProtection="1">
      <alignment horizontal="left" vertical="center" indent="1" shrinkToFit="1"/>
    </xf>
    <xf numFmtId="0" fontId="84" fillId="0" borderId="51" xfId="3" applyFont="1" applyFill="1" applyBorder="1" applyAlignment="1" applyProtection="1">
      <alignment horizontal="center" vertical="center" wrapText="1" shrinkToFit="1"/>
    </xf>
    <xf numFmtId="0" fontId="84" fillId="0" borderId="41" xfId="3" applyFont="1" applyFill="1" applyBorder="1" applyAlignment="1" applyProtection="1">
      <alignment horizontal="center" vertical="center" wrapText="1" shrinkToFit="1"/>
    </xf>
    <xf numFmtId="0" fontId="84" fillId="0" borderId="42" xfId="3" applyFont="1" applyFill="1" applyBorder="1" applyAlignment="1" applyProtection="1">
      <alignment horizontal="center" vertical="center" wrapText="1" shrinkToFit="1"/>
    </xf>
    <xf numFmtId="0" fontId="84" fillId="0" borderId="51" xfId="3" applyFont="1" applyFill="1" applyBorder="1" applyAlignment="1" applyProtection="1">
      <alignment horizontal="left" vertical="center" wrapText="1" shrinkToFit="1"/>
    </xf>
    <xf numFmtId="0" fontId="84" fillId="0" borderId="41" xfId="3" applyFont="1" applyFill="1" applyBorder="1" applyAlignment="1" applyProtection="1">
      <alignment horizontal="left" vertical="center" wrapText="1" shrinkToFit="1"/>
    </xf>
    <xf numFmtId="0" fontId="84" fillId="0" borderId="42" xfId="3" applyFont="1" applyFill="1" applyBorder="1" applyAlignment="1" applyProtection="1">
      <alignment horizontal="left" vertical="center" wrapText="1" shrinkToFit="1"/>
    </xf>
    <xf numFmtId="0" fontId="36" fillId="0" borderId="61" xfId="45" applyNumberFormat="1" applyFont="1" applyFill="1" applyBorder="1" applyAlignment="1" applyProtection="1">
      <alignment horizontal="center" vertical="center" wrapText="1"/>
    </xf>
    <xf numFmtId="0" fontId="36" fillId="0" borderId="64" xfId="45" applyNumberFormat="1" applyFont="1" applyFill="1" applyBorder="1" applyAlignment="1" applyProtection="1">
      <alignment horizontal="center" vertical="center" wrapText="1"/>
    </xf>
    <xf numFmtId="0" fontId="36" fillId="0" borderId="10" xfId="45" applyNumberFormat="1" applyFont="1" applyFill="1" applyBorder="1" applyAlignment="1" applyProtection="1">
      <alignment horizontal="center" vertical="center" wrapText="1"/>
    </xf>
    <xf numFmtId="0" fontId="36" fillId="0" borderId="68" xfId="45" applyNumberFormat="1" applyFont="1" applyFill="1" applyBorder="1" applyAlignment="1" applyProtection="1">
      <alignment horizontal="center" vertical="center" wrapText="1"/>
    </xf>
    <xf numFmtId="0" fontId="36" fillId="0" borderId="75" xfId="45" applyNumberFormat="1" applyFont="1" applyFill="1" applyBorder="1" applyAlignment="1" applyProtection="1">
      <alignment horizontal="center" vertical="center" wrapText="1"/>
    </xf>
    <xf numFmtId="0" fontId="36" fillId="0" borderId="94" xfId="45" applyNumberFormat="1" applyFont="1" applyFill="1" applyBorder="1" applyAlignment="1" applyProtection="1">
      <alignment horizontal="center" vertical="center" wrapText="1"/>
    </xf>
    <xf numFmtId="0" fontId="36" fillId="0" borderId="35" xfId="45" applyNumberFormat="1" applyFont="1" applyFill="1" applyBorder="1" applyAlignment="1" applyProtection="1">
      <alignment horizontal="center" vertical="center" wrapText="1"/>
    </xf>
    <xf numFmtId="0" fontId="36" fillId="0" borderId="36" xfId="45" applyNumberFormat="1" applyFont="1" applyFill="1" applyBorder="1" applyAlignment="1" applyProtection="1">
      <alignment horizontal="center" vertical="center" wrapText="1"/>
    </xf>
    <xf numFmtId="0" fontId="36" fillId="0" borderId="39" xfId="45" applyNumberFormat="1" applyFont="1" applyFill="1" applyBorder="1" applyAlignment="1" applyProtection="1">
      <alignment horizontal="center" vertical="center" wrapText="1"/>
    </xf>
    <xf numFmtId="0" fontId="36" fillId="0" borderId="50" xfId="45" applyNumberFormat="1" applyFont="1" applyFill="1" applyBorder="1" applyAlignment="1" applyProtection="1">
      <alignment horizontal="center" vertical="center" wrapText="1"/>
    </xf>
    <xf numFmtId="0" fontId="36" fillId="0" borderId="0" xfId="45" applyNumberFormat="1" applyFont="1" applyFill="1" applyBorder="1" applyAlignment="1" applyProtection="1">
      <alignment horizontal="center" vertical="center" wrapText="1"/>
    </xf>
    <xf numFmtId="0" fontId="36" fillId="0" borderId="52" xfId="45" applyNumberFormat="1" applyFont="1" applyFill="1" applyBorder="1" applyAlignment="1" applyProtection="1">
      <alignment horizontal="center" vertical="center" wrapText="1"/>
    </xf>
    <xf numFmtId="0" fontId="36" fillId="0" borderId="40" xfId="45" applyNumberFormat="1" applyFont="1" applyFill="1" applyBorder="1" applyAlignment="1" applyProtection="1">
      <alignment horizontal="center" vertical="center" wrapText="1"/>
    </xf>
    <xf numFmtId="0" fontId="36" fillId="0" borderId="41" xfId="45" applyNumberFormat="1" applyFont="1" applyFill="1" applyBorder="1" applyAlignment="1" applyProtection="1">
      <alignment horizontal="center" vertical="center" wrapText="1"/>
    </xf>
    <xf numFmtId="0" fontId="36" fillId="0" borderId="44" xfId="45" applyNumberFormat="1" applyFont="1" applyFill="1" applyBorder="1" applyAlignment="1" applyProtection="1">
      <alignment horizontal="center" vertical="center" wrapText="1"/>
    </xf>
    <xf numFmtId="0" fontId="138" fillId="0" borderId="51" xfId="3" applyFont="1" applyFill="1" applyBorder="1" applyAlignment="1" applyProtection="1">
      <alignment horizontal="center" vertical="center" shrinkToFit="1"/>
    </xf>
    <xf numFmtId="0" fontId="138" fillId="0" borderId="41" xfId="3" applyFont="1" applyFill="1" applyBorder="1" applyAlignment="1" applyProtection="1">
      <alignment horizontal="center" vertical="center" shrinkToFit="1"/>
    </xf>
    <xf numFmtId="0" fontId="138" fillId="0" borderId="42" xfId="3" applyFont="1" applyFill="1" applyBorder="1" applyAlignment="1" applyProtection="1">
      <alignment horizontal="center" vertical="center" shrinkToFit="1"/>
    </xf>
    <xf numFmtId="0" fontId="84" fillId="0" borderId="51" xfId="3" applyFont="1" applyFill="1" applyBorder="1" applyAlignment="1" applyProtection="1">
      <alignment horizontal="center" vertical="center" shrinkToFit="1"/>
    </xf>
    <xf numFmtId="0" fontId="84" fillId="0" borderId="54" xfId="3" applyFont="1" applyFill="1" applyBorder="1" applyAlignment="1" applyProtection="1">
      <alignment horizontal="center" vertical="center" shrinkToFit="1"/>
    </xf>
    <xf numFmtId="0" fontId="36" fillId="0" borderId="58" xfId="45" applyNumberFormat="1" applyFont="1" applyFill="1" applyBorder="1" applyAlignment="1" applyProtection="1">
      <alignment horizontal="center" vertical="center"/>
    </xf>
    <xf numFmtId="0" fontId="36" fillId="0" borderId="87" xfId="45" applyNumberFormat="1" applyFont="1" applyFill="1" applyBorder="1" applyAlignment="1" applyProtection="1">
      <alignment horizontal="center" vertical="center"/>
    </xf>
    <xf numFmtId="0" fontId="36" fillId="0" borderId="56" xfId="45" applyNumberFormat="1" applyFont="1" applyFill="1" applyBorder="1" applyAlignment="1" applyProtection="1">
      <alignment horizontal="center" vertical="center"/>
    </xf>
    <xf numFmtId="0" fontId="36" fillId="0" borderId="56" xfId="45" applyNumberFormat="1" applyFont="1" applyFill="1" applyBorder="1" applyAlignment="1" applyProtection="1">
      <alignment horizontal="left" vertical="center" indent="1"/>
    </xf>
    <xf numFmtId="0" fontId="36" fillId="0" borderId="54" xfId="45" applyNumberFormat="1" applyFont="1" applyFill="1" applyBorder="1" applyAlignment="1" applyProtection="1">
      <alignment horizontal="left" vertical="center" indent="1"/>
    </xf>
    <xf numFmtId="0" fontId="36" fillId="0" borderId="55" xfId="45" applyNumberFormat="1" applyFont="1" applyFill="1" applyBorder="1" applyAlignment="1" applyProtection="1">
      <alignment horizontal="left" vertical="center" indent="1"/>
    </xf>
    <xf numFmtId="0" fontId="36" fillId="0" borderId="56" xfId="45" applyNumberFormat="1" applyFont="1" applyFill="1" applyBorder="1" applyAlignment="1" applyProtection="1">
      <alignment horizontal="left" vertical="center" indent="1" shrinkToFit="1"/>
    </xf>
    <xf numFmtId="0" fontId="36" fillId="0" borderId="54" xfId="45" applyNumberFormat="1" applyFont="1" applyFill="1" applyBorder="1" applyAlignment="1" applyProtection="1">
      <alignment horizontal="left" vertical="center" indent="1" shrinkToFit="1"/>
    </xf>
    <xf numFmtId="0" fontId="36" fillId="0" borderId="54" xfId="45" applyNumberFormat="1" applyFont="1" applyFill="1" applyBorder="1" applyAlignment="1" applyProtection="1">
      <alignment horizontal="center" vertical="center" wrapText="1"/>
    </xf>
    <xf numFmtId="0" fontId="36" fillId="0" borderId="54" xfId="45" applyNumberFormat="1" applyFont="1" applyBorder="1" applyAlignment="1" applyProtection="1">
      <alignment horizontal="center" vertical="center"/>
    </xf>
    <xf numFmtId="0" fontId="36" fillId="0" borderId="55" xfId="45" applyNumberFormat="1" applyFont="1" applyFill="1" applyBorder="1" applyAlignment="1" applyProtection="1">
      <alignment horizontal="center" vertical="center"/>
    </xf>
    <xf numFmtId="0" fontId="36" fillId="0" borderId="53" xfId="45" applyNumberFormat="1" applyFont="1" applyFill="1" applyBorder="1" applyAlignment="1" applyProtection="1">
      <alignment horizontal="center" vertical="center" shrinkToFit="1"/>
    </xf>
    <xf numFmtId="0" fontId="36" fillId="0" borderId="54" xfId="45" applyNumberFormat="1" applyFont="1" applyFill="1" applyBorder="1" applyAlignment="1" applyProtection="1">
      <alignment horizontal="center" vertical="center" shrinkToFit="1"/>
    </xf>
    <xf numFmtId="0" fontId="36" fillId="0" borderId="55" xfId="45" applyNumberFormat="1" applyFont="1" applyFill="1" applyBorder="1" applyAlignment="1" applyProtection="1">
      <alignment horizontal="center" vertical="center" shrinkToFit="1"/>
    </xf>
    <xf numFmtId="58" fontId="36" fillId="0" borderId="56" xfId="45" applyNumberFormat="1" applyFont="1" applyFill="1" applyBorder="1" applyAlignment="1" applyProtection="1">
      <alignment horizontal="center" vertical="center" shrinkToFit="1"/>
    </xf>
    <xf numFmtId="58" fontId="36" fillId="0" borderId="54" xfId="45" applyNumberFormat="1" applyFont="1" applyFill="1" applyBorder="1" applyAlignment="1" applyProtection="1">
      <alignment horizontal="center" vertical="center" shrinkToFit="1"/>
    </xf>
    <xf numFmtId="0" fontId="80" fillId="0" borderId="54" xfId="45" applyNumberFormat="1" applyFont="1" applyFill="1" applyBorder="1" applyAlignment="1" applyProtection="1">
      <alignment horizontal="center" vertical="center" wrapText="1"/>
    </xf>
    <xf numFmtId="0" fontId="36" fillId="0" borderId="53" xfId="45" applyNumberFormat="1" applyFont="1" applyFill="1" applyBorder="1" applyAlignment="1" applyProtection="1">
      <alignment horizontal="center" vertical="center"/>
    </xf>
    <xf numFmtId="58" fontId="36" fillId="0" borderId="56" xfId="45" applyNumberFormat="1" applyFont="1" applyFill="1" applyBorder="1" applyAlignment="1" applyProtection="1">
      <alignment horizontal="distributed" vertical="center" indent="1" shrinkToFit="1"/>
    </xf>
    <xf numFmtId="58" fontId="36" fillId="0" borderId="54" xfId="45" applyNumberFormat="1" applyFont="1" applyFill="1" applyBorder="1" applyAlignment="1" applyProtection="1">
      <alignment horizontal="distributed" vertical="center" indent="1" shrinkToFit="1"/>
    </xf>
    <xf numFmtId="0" fontId="82" fillId="0" borderId="0" xfId="0" applyFont="1" applyFill="1" applyBorder="1" applyAlignment="1" applyProtection="1">
      <alignment horizontal="left" vertical="center"/>
    </xf>
    <xf numFmtId="0" fontId="36" fillId="0" borderId="77" xfId="45" applyNumberFormat="1" applyFont="1" applyFill="1" applyBorder="1" applyAlignment="1" applyProtection="1">
      <alignment horizontal="center" vertical="center"/>
    </xf>
    <xf numFmtId="0" fontId="36" fillId="0" borderId="38" xfId="45" applyNumberFormat="1" applyFont="1" applyFill="1" applyBorder="1" applyAlignment="1" applyProtection="1">
      <alignment horizontal="center" vertical="center"/>
    </xf>
    <xf numFmtId="0" fontId="36" fillId="0" borderId="80" xfId="45" applyNumberFormat="1" applyFont="1" applyFill="1" applyBorder="1" applyAlignment="1" applyProtection="1">
      <alignment horizontal="center" vertical="center"/>
    </xf>
    <xf numFmtId="0" fontId="36" fillId="0" borderId="43" xfId="45" applyNumberFormat="1" applyFont="1" applyFill="1" applyBorder="1" applyAlignment="1" applyProtection="1">
      <alignment horizontal="center" vertical="center"/>
    </xf>
    <xf numFmtId="0" fontId="0" fillId="0" borderId="47" xfId="45" applyNumberFormat="1" applyFont="1" applyFill="1" applyBorder="1" applyAlignment="1" applyProtection="1">
      <alignment horizontal="left" vertical="center"/>
    </xf>
    <xf numFmtId="0" fontId="16" fillId="0" borderId="36" xfId="45" applyNumberFormat="1" applyFont="1" applyFill="1" applyBorder="1" applyAlignment="1" applyProtection="1">
      <alignment horizontal="left" vertical="center"/>
    </xf>
    <xf numFmtId="0" fontId="16" fillId="0" borderId="39" xfId="45" applyNumberFormat="1" applyFont="1" applyFill="1" applyBorder="1" applyAlignment="1" applyProtection="1">
      <alignment horizontal="left" vertical="center"/>
    </xf>
    <xf numFmtId="0" fontId="36" fillId="0" borderId="87" xfId="45" applyFont="1" applyBorder="1" applyAlignment="1" applyProtection="1">
      <alignment horizontal="center" vertical="center"/>
    </xf>
    <xf numFmtId="0" fontId="36" fillId="0" borderId="57" xfId="45" applyNumberFormat="1" applyFont="1" applyFill="1" applyBorder="1" applyAlignment="1" applyProtection="1">
      <alignment horizontal="center" vertical="center" shrinkToFit="1"/>
    </xf>
    <xf numFmtId="0" fontId="78" fillId="0" borderId="3" xfId="45" applyNumberFormat="1" applyFont="1" applyFill="1" applyBorder="1" applyAlignment="1" applyProtection="1">
      <alignment horizontal="center" vertical="center" shrinkToFit="1"/>
    </xf>
    <xf numFmtId="0" fontId="78" fillId="0" borderId="4" xfId="45" applyNumberFormat="1" applyFont="1" applyFill="1" applyBorder="1" applyAlignment="1" applyProtection="1">
      <alignment horizontal="center" vertical="center" shrinkToFit="1"/>
    </xf>
    <xf numFmtId="0" fontId="78" fillId="0" borderId="10" xfId="45" applyNumberFormat="1" applyFont="1" applyFill="1" applyBorder="1" applyAlignment="1" applyProtection="1">
      <alignment horizontal="center" vertical="center" shrinkToFit="1"/>
    </xf>
    <xf numFmtId="0" fontId="101" fillId="0" borderId="4" xfId="45" applyNumberFormat="1" applyFont="1" applyFill="1" applyBorder="1" applyAlignment="1" applyProtection="1">
      <alignment horizontal="center" vertical="center" shrinkToFit="1"/>
    </xf>
    <xf numFmtId="0" fontId="101" fillId="0" borderId="10" xfId="45" applyNumberFormat="1" applyFont="1" applyFill="1" applyBorder="1" applyAlignment="1" applyProtection="1">
      <alignment horizontal="center" vertical="center" shrinkToFit="1"/>
    </xf>
    <xf numFmtId="181" fontId="99" fillId="0" borderId="3" xfId="45" applyNumberFormat="1" applyFont="1" applyFill="1" applyBorder="1" applyAlignment="1" applyProtection="1">
      <alignment horizontal="right" vertical="center"/>
    </xf>
    <xf numFmtId="181" fontId="99" fillId="0" borderId="4" xfId="45" applyNumberFormat="1" applyFont="1" applyFill="1" applyBorder="1" applyAlignment="1" applyProtection="1">
      <alignment horizontal="right" vertical="center"/>
    </xf>
    <xf numFmtId="181" fontId="99" fillId="0" borderId="69" xfId="45" applyNumberFormat="1" applyFont="1" applyFill="1" applyBorder="1" applyAlignment="1" applyProtection="1">
      <alignment horizontal="right" vertical="center"/>
    </xf>
    <xf numFmtId="0" fontId="36" fillId="0" borderId="8" xfId="45" applyNumberFormat="1" applyFont="1" applyFill="1" applyBorder="1" applyAlignment="1" applyProtection="1">
      <alignment horizontal="center" vertical="center" wrapText="1"/>
    </xf>
    <xf numFmtId="0" fontId="36" fillId="0" borderId="5" xfId="45" applyNumberFormat="1" applyFont="1" applyFill="1" applyBorder="1" applyAlignment="1" applyProtection="1">
      <alignment horizontal="center" vertical="center" wrapText="1"/>
    </xf>
    <xf numFmtId="0" fontId="36" fillId="0" borderId="9" xfId="45" applyNumberFormat="1" applyFont="1" applyFill="1" applyBorder="1" applyAlignment="1" applyProtection="1">
      <alignment horizontal="center" vertical="center" wrapText="1"/>
    </xf>
    <xf numFmtId="0" fontId="36" fillId="0" borderId="26" xfId="45" applyNumberFormat="1" applyFont="1" applyFill="1" applyBorder="1" applyAlignment="1" applyProtection="1">
      <alignment horizontal="center" vertical="center"/>
    </xf>
    <xf numFmtId="0" fontId="36" fillId="0" borderId="65" xfId="45" applyNumberFormat="1" applyFont="1" applyFill="1" applyBorder="1" applyAlignment="1" applyProtection="1">
      <alignment horizontal="center" vertical="center"/>
    </xf>
    <xf numFmtId="0" fontId="101" fillId="0" borderId="115" xfId="45" applyNumberFormat="1" applyFont="1" applyFill="1" applyBorder="1" applyAlignment="1" applyProtection="1">
      <alignment horizontal="left" vertical="center" wrapText="1" shrinkToFit="1"/>
    </xf>
    <xf numFmtId="0" fontId="99" fillId="0" borderId="3" xfId="52" applyFont="1" applyBorder="1" applyAlignment="1">
      <alignment horizontal="center" vertical="center"/>
    </xf>
    <xf numFmtId="0" fontId="99" fillId="0" borderId="10" xfId="52" applyFont="1" applyBorder="1" applyAlignment="1">
      <alignment horizontal="center" vertical="center"/>
    </xf>
    <xf numFmtId="0" fontId="99" fillId="0" borderId="0" xfId="52" applyFont="1" applyAlignment="1">
      <alignment vertical="center" wrapText="1"/>
    </xf>
    <xf numFmtId="0" fontId="99" fillId="0" borderId="0" xfId="52" applyFont="1" applyAlignment="1">
      <alignment vertical="center"/>
    </xf>
    <xf numFmtId="0" fontId="99" fillId="0" borderId="2" xfId="52" applyFont="1" applyBorder="1" applyAlignment="1">
      <alignment horizontal="center" vertical="center" wrapText="1"/>
    </xf>
    <xf numFmtId="0" fontId="78" fillId="0" borderId="2" xfId="52" applyFont="1" applyBorder="1" applyAlignment="1">
      <alignment horizontal="left" vertical="center" wrapText="1"/>
    </xf>
    <xf numFmtId="0" fontId="99" fillId="0" borderId="3" xfId="52" applyFont="1" applyBorder="1" applyAlignment="1">
      <alignment horizontal="center" vertical="center" wrapText="1"/>
    </xf>
    <xf numFmtId="0" fontId="99" fillId="0" borderId="10" xfId="52" applyFont="1" applyBorder="1" applyAlignment="1">
      <alignment horizontal="center" vertical="center" wrapText="1"/>
    </xf>
    <xf numFmtId="0" fontId="99" fillId="0" borderId="2" xfId="52" applyFont="1" applyBorder="1" applyAlignment="1">
      <alignment vertical="center" wrapText="1"/>
    </xf>
    <xf numFmtId="0" fontId="99" fillId="0" borderId="3" xfId="52" applyFont="1" applyBorder="1" applyAlignment="1">
      <alignment vertical="center" wrapText="1"/>
    </xf>
    <xf numFmtId="0" fontId="99" fillId="0" borderId="4" xfId="52" applyFont="1" applyBorder="1" applyAlignment="1">
      <alignment vertical="center" wrapText="1"/>
    </xf>
    <xf numFmtId="0" fontId="99" fillId="0" borderId="10" xfId="52" applyFont="1" applyBorder="1" applyAlignment="1">
      <alignment vertical="center" wrapText="1"/>
    </xf>
    <xf numFmtId="0" fontId="99" fillId="0" borderId="2" xfId="52" applyFont="1" applyBorder="1" applyAlignment="1">
      <alignment horizontal="center" vertical="center"/>
    </xf>
    <xf numFmtId="0" fontId="99" fillId="0" borderId="8" xfId="52" applyFont="1" applyBorder="1" applyAlignment="1">
      <alignment horizontal="center" vertical="center" wrapText="1"/>
    </xf>
    <xf numFmtId="0" fontId="99" fillId="0" borderId="9" xfId="52" applyFont="1" applyBorder="1" applyAlignment="1">
      <alignment horizontal="center" vertical="center" wrapText="1"/>
    </xf>
    <xf numFmtId="0" fontId="99" fillId="0" borderId="3" xfId="3" applyFont="1" applyBorder="1" applyAlignment="1">
      <alignment horizontal="center" vertical="center"/>
    </xf>
    <xf numFmtId="0" fontId="99" fillId="0" borderId="4" xfId="3" applyFont="1" applyBorder="1" applyAlignment="1">
      <alignment horizontal="center" vertical="center"/>
    </xf>
    <xf numFmtId="0" fontId="99" fillId="0" borderId="10" xfId="3" applyFont="1" applyBorder="1" applyAlignment="1">
      <alignment horizontal="center" vertical="center"/>
    </xf>
    <xf numFmtId="0" fontId="99" fillId="0" borderId="11" xfId="3" applyFont="1" applyBorder="1" applyAlignment="1">
      <alignment horizontal="left" vertical="center"/>
    </xf>
    <xf numFmtId="0" fontId="99" fillId="0" borderId="1" xfId="3" applyFont="1" applyBorder="1" applyAlignment="1">
      <alignment horizontal="left" vertical="center"/>
    </xf>
    <xf numFmtId="0" fontId="99" fillId="0" borderId="12" xfId="3" applyFont="1" applyBorder="1" applyAlignment="1">
      <alignment horizontal="left" vertical="center"/>
    </xf>
    <xf numFmtId="0" fontId="97" fillId="0" borderId="0" xfId="52" applyFont="1" applyAlignment="1">
      <alignment horizontal="center" vertical="center"/>
    </xf>
    <xf numFmtId="0" fontId="99" fillId="0" borderId="1" xfId="52" applyFont="1" applyBorder="1" applyAlignment="1">
      <alignment horizontal="center" vertical="center"/>
    </xf>
    <xf numFmtId="58" fontId="86" fillId="0" borderId="1" xfId="0" applyNumberFormat="1" applyFont="1" applyFill="1" applyBorder="1" applyAlignment="1">
      <alignment horizontal="left" vertical="center" shrinkToFit="1"/>
    </xf>
    <xf numFmtId="0" fontId="0" fillId="0" borderId="3" xfId="0" applyFont="1" applyFill="1" applyBorder="1" applyAlignment="1">
      <alignment horizontal="left" shrinkToFit="1"/>
    </xf>
    <xf numFmtId="0" fontId="0" fillId="0" borderId="4" xfId="0" applyFont="1" applyFill="1" applyBorder="1" applyAlignment="1">
      <alignment horizontal="left" shrinkToFit="1"/>
    </xf>
    <xf numFmtId="0" fontId="0" fillId="0" borderId="10" xfId="0" applyFont="1" applyFill="1" applyBorder="1" applyAlignment="1">
      <alignment horizontal="left" shrinkToFit="1"/>
    </xf>
    <xf numFmtId="0" fontId="99" fillId="0" borderId="2" xfId="3" applyFont="1" applyBorder="1" applyAlignment="1">
      <alignment horizontal="center" vertical="center"/>
    </xf>
    <xf numFmtId="0" fontId="99" fillId="0" borderId="2" xfId="3" applyFont="1" applyBorder="1" applyAlignment="1">
      <alignment horizontal="left" vertical="center"/>
    </xf>
    <xf numFmtId="0" fontId="105" fillId="0" borderId="0" xfId="52" applyFont="1" applyAlignment="1">
      <alignment horizontal="right" vertical="center"/>
    </xf>
    <xf numFmtId="0" fontId="97" fillId="0" borderId="0" xfId="54" applyFont="1" applyAlignment="1">
      <alignment horizontal="center" vertical="center"/>
    </xf>
    <xf numFmtId="0" fontId="99" fillId="0" borderId="1" xfId="54" applyFont="1" applyBorder="1" applyAlignment="1">
      <alignment horizontal="center" vertical="center"/>
    </xf>
    <xf numFmtId="49" fontId="99" fillId="0" borderId="1" xfId="54" applyNumberFormat="1" applyFont="1" applyBorder="1" applyAlignment="1">
      <alignment horizontal="center" vertical="center"/>
    </xf>
    <xf numFmtId="0" fontId="4" fillId="0" borderId="4" xfId="54" applyBorder="1" applyAlignment="1">
      <alignment vertical="center"/>
    </xf>
    <xf numFmtId="0" fontId="99" fillId="0" borderId="8" xfId="3" applyFont="1" applyBorder="1" applyAlignment="1">
      <alignment horizontal="center" vertical="center"/>
    </xf>
    <xf numFmtId="0" fontId="4" fillId="0" borderId="5" xfId="54" applyBorder="1" applyAlignment="1">
      <alignment vertical="center"/>
    </xf>
    <xf numFmtId="0" fontId="99" fillId="0" borderId="3" xfId="54" applyFont="1" applyBorder="1" applyAlignment="1">
      <alignment horizontal="center" vertical="center" wrapText="1"/>
    </xf>
    <xf numFmtId="0" fontId="99" fillId="0" borderId="4" xfId="54" applyFont="1" applyBorder="1" applyAlignment="1">
      <alignment horizontal="center" vertical="center" wrapText="1"/>
    </xf>
    <xf numFmtId="0" fontId="4" fillId="0" borderId="4" xfId="54" applyBorder="1" applyAlignment="1">
      <alignment horizontal="center" vertical="center"/>
    </xf>
    <xf numFmtId="0" fontId="4" fillId="0" borderId="10" xfId="54" applyBorder="1" applyAlignment="1">
      <alignment horizontal="center" vertical="center"/>
    </xf>
    <xf numFmtId="0" fontId="99" fillId="0" borderId="2" xfId="54" applyFont="1" applyBorder="1" applyAlignment="1">
      <alignment horizontal="center" vertical="center"/>
    </xf>
    <xf numFmtId="0" fontId="4" fillId="0" borderId="10" xfId="54" applyBorder="1" applyAlignment="1">
      <alignment horizontal="center" vertical="center" wrapText="1"/>
    </xf>
    <xf numFmtId="0" fontId="99" fillId="0" borderId="2" xfId="54" applyFont="1" applyBorder="1" applyAlignment="1">
      <alignment horizontal="center" vertical="center" wrapText="1"/>
    </xf>
    <xf numFmtId="0" fontId="78" fillId="0" borderId="2" xfId="54" applyFont="1" applyBorder="1" applyAlignment="1">
      <alignment horizontal="left" vertical="center" wrapText="1"/>
    </xf>
    <xf numFmtId="0" fontId="4" fillId="0" borderId="4" xfId="54" applyBorder="1" applyAlignment="1">
      <alignment vertical="center" wrapText="1"/>
    </xf>
    <xf numFmtId="0" fontId="4" fillId="0" borderId="10" xfId="54" applyBorder="1" applyAlignment="1">
      <alignment vertical="center" wrapText="1"/>
    </xf>
    <xf numFmtId="0" fontId="99" fillId="0" borderId="3" xfId="54" applyFont="1" applyBorder="1" applyAlignment="1">
      <alignment vertical="center" wrapText="1"/>
    </xf>
    <xf numFmtId="0" fontId="99" fillId="0" borderId="4" xfId="54" applyFont="1" applyBorder="1" applyAlignment="1">
      <alignment vertical="center" wrapText="1"/>
    </xf>
    <xf numFmtId="0" fontId="99" fillId="0" borderId="10" xfId="54" applyFont="1" applyBorder="1" applyAlignment="1">
      <alignment vertical="center" wrapText="1"/>
    </xf>
    <xf numFmtId="0" fontId="99" fillId="0" borderId="2" xfId="54" applyFont="1" applyBorder="1" applyAlignment="1">
      <alignment vertical="center" wrapText="1"/>
    </xf>
    <xf numFmtId="0" fontId="99" fillId="0" borderId="3" xfId="54" applyFont="1" applyBorder="1" applyAlignment="1">
      <alignment horizontal="center" vertical="center"/>
    </xf>
    <xf numFmtId="0" fontId="99" fillId="0" borderId="10" xfId="54" applyFont="1" applyBorder="1" applyAlignment="1">
      <alignment horizontal="center" vertical="center"/>
    </xf>
    <xf numFmtId="0" fontId="99" fillId="0" borderId="0" xfId="54" applyFont="1" applyAlignment="1">
      <alignment vertical="center" wrapText="1"/>
    </xf>
    <xf numFmtId="0" fontId="99" fillId="0" borderId="0" xfId="54" applyFont="1" applyAlignment="1">
      <alignment vertical="center"/>
    </xf>
    <xf numFmtId="0" fontId="119" fillId="0" borderId="59" xfId="57" applyFont="1" applyBorder="1" applyAlignment="1">
      <alignment horizontal="center" vertical="center" textRotation="255"/>
    </xf>
    <xf numFmtId="0" fontId="119" fillId="0" borderId="62" xfId="57" applyFont="1" applyBorder="1" applyAlignment="1">
      <alignment horizontal="center" vertical="center" textRotation="255"/>
    </xf>
    <xf numFmtId="0" fontId="119" fillId="0" borderId="72" xfId="57" applyFont="1" applyBorder="1" applyAlignment="1">
      <alignment horizontal="center" vertical="center" textRotation="255"/>
    </xf>
    <xf numFmtId="0" fontId="119" fillId="0" borderId="78" xfId="57" applyFont="1" applyBorder="1" applyAlignment="1">
      <alignment horizontal="left" vertical="center" wrapText="1"/>
    </xf>
    <xf numFmtId="0" fontId="119" fillId="0" borderId="27" xfId="57" applyFont="1" applyBorder="1" applyAlignment="1">
      <alignment horizontal="left" vertical="center" wrapText="1"/>
    </xf>
    <xf numFmtId="0" fontId="119" fillId="0" borderId="28" xfId="57" applyFont="1" applyBorder="1" applyAlignment="1">
      <alignment horizontal="left" vertical="center" wrapText="1"/>
    </xf>
    <xf numFmtId="0" fontId="119" fillId="0" borderId="26" xfId="57" applyFont="1" applyBorder="1" applyAlignment="1">
      <alignment horizontal="left" vertical="center" wrapText="1"/>
    </xf>
    <xf numFmtId="0" fontId="119" fillId="0" borderId="81" xfId="57" applyFont="1" applyBorder="1" applyAlignment="1">
      <alignment horizontal="left" vertical="center" wrapText="1"/>
    </xf>
    <xf numFmtId="0" fontId="111" fillId="0" borderId="41" xfId="56" applyFont="1" applyBorder="1" applyAlignment="1">
      <alignment horizontal="right" vertical="center"/>
    </xf>
    <xf numFmtId="0" fontId="119" fillId="0" borderId="59" xfId="57" applyFont="1" applyBorder="1" applyAlignment="1">
      <alignment horizontal="center" vertical="center" textRotation="255" wrapText="1"/>
    </xf>
    <xf numFmtId="0" fontId="119" fillId="0" borderId="62" xfId="57" applyFont="1" applyBorder="1" applyAlignment="1">
      <alignment horizontal="center" vertical="center" textRotation="255" wrapText="1"/>
    </xf>
    <xf numFmtId="0" fontId="119" fillId="0" borderId="72" xfId="57" applyFont="1" applyBorder="1" applyAlignment="1">
      <alignment horizontal="center" vertical="center" textRotation="255" wrapText="1"/>
    </xf>
    <xf numFmtId="0" fontId="109" fillId="0" borderId="0" xfId="55" applyFont="1" applyAlignment="1">
      <alignment horizontal="center"/>
    </xf>
    <xf numFmtId="0" fontId="15" fillId="0" borderId="41" xfId="55" applyFont="1" applyBorder="1" applyAlignment="1">
      <alignment horizontal="left" vertical="center" wrapText="1"/>
    </xf>
    <xf numFmtId="0" fontId="54" fillId="0" borderId="100" xfId="55" applyFont="1" applyBorder="1" applyAlignment="1" applyProtection="1">
      <alignment horizontal="center" vertical="center" wrapText="1"/>
      <protection locked="0"/>
    </xf>
    <xf numFmtId="0" fontId="54" fillId="0" borderId="103" xfId="55" applyFont="1" applyBorder="1" applyAlignment="1" applyProtection="1">
      <alignment horizontal="center" vertical="center" wrapText="1"/>
      <protection locked="0"/>
    </xf>
    <xf numFmtId="0" fontId="54" fillId="0" borderId="100" xfId="55" applyFont="1" applyBorder="1" applyAlignment="1" applyProtection="1">
      <alignment horizontal="left" vertical="top" wrapText="1"/>
      <protection locked="0"/>
    </xf>
    <xf numFmtId="0" fontId="54" fillId="0" borderId="103" xfId="55" applyFont="1" applyBorder="1" applyAlignment="1" applyProtection="1">
      <alignment horizontal="left" vertical="top" wrapText="1"/>
      <protection locked="0"/>
    </xf>
    <xf numFmtId="0" fontId="55" fillId="0" borderId="36" xfId="55" applyFont="1" applyBorder="1" applyAlignment="1">
      <alignment horizontal="justify" vertical="center" wrapText="1"/>
    </xf>
    <xf numFmtId="0" fontId="54" fillId="0" borderId="102" xfId="55" applyFont="1" applyBorder="1" applyAlignment="1" applyProtection="1">
      <alignment horizontal="center" vertical="center" wrapText="1"/>
      <protection locked="0"/>
    </xf>
    <xf numFmtId="0" fontId="54" fillId="0" borderId="100" xfId="55" applyFont="1" applyBorder="1" applyAlignment="1" applyProtection="1">
      <alignment horizontal="center" vertical="top" wrapText="1"/>
      <protection locked="0"/>
    </xf>
    <xf numFmtId="0" fontId="54" fillId="0" borderId="102" xfId="55" applyFont="1" applyBorder="1" applyAlignment="1" applyProtection="1">
      <alignment horizontal="center" vertical="top" wrapText="1"/>
      <protection locked="0"/>
    </xf>
    <xf numFmtId="0" fontId="54" fillId="0" borderId="103" xfId="55" applyFont="1" applyBorder="1" applyAlignment="1" applyProtection="1">
      <alignment horizontal="center" vertical="top" wrapText="1"/>
      <protection locked="0"/>
    </xf>
    <xf numFmtId="0" fontId="193" fillId="11" borderId="100" xfId="55" applyFont="1" applyFill="1" applyBorder="1" applyAlignment="1">
      <alignment horizontal="center" vertical="center"/>
    </xf>
    <xf numFmtId="0" fontId="193" fillId="11" borderId="102" xfId="55" applyFont="1" applyFill="1" applyBorder="1" applyAlignment="1">
      <alignment horizontal="center" vertical="center"/>
    </xf>
    <xf numFmtId="0" fontId="193" fillId="11" borderId="103" xfId="55" applyFont="1" applyFill="1" applyBorder="1" applyAlignment="1">
      <alignment horizontal="center" vertical="center"/>
    </xf>
    <xf numFmtId="0" fontId="193" fillId="12" borderId="100" xfId="55" applyFont="1" applyFill="1" applyBorder="1" applyAlignment="1">
      <alignment horizontal="center" vertical="center"/>
    </xf>
    <xf numFmtId="0" fontId="193" fillId="12" borderId="102" xfId="55" applyFont="1" applyFill="1" applyBorder="1" applyAlignment="1">
      <alignment horizontal="center" vertical="center"/>
    </xf>
    <xf numFmtId="0" fontId="193" fillId="12" borderId="103" xfId="55" applyFont="1" applyFill="1" applyBorder="1" applyAlignment="1">
      <alignment horizontal="center" vertical="center"/>
    </xf>
    <xf numFmtId="0" fontId="156" fillId="0" borderId="59" xfId="57" applyFont="1" applyBorder="1" applyAlignment="1">
      <alignment horizontal="center" vertical="center" textRotation="255"/>
    </xf>
    <xf numFmtId="0" fontId="156" fillId="0" borderId="62" xfId="57" applyFont="1" applyBorder="1" applyAlignment="1">
      <alignment horizontal="center" vertical="center" textRotation="255"/>
    </xf>
    <xf numFmtId="0" fontId="156" fillId="0" borderId="72" xfId="57" applyFont="1" applyBorder="1" applyAlignment="1">
      <alignment horizontal="center" vertical="center" textRotation="255"/>
    </xf>
    <xf numFmtId="0" fontId="156" fillId="11" borderId="78" xfId="57" applyFont="1" applyFill="1" applyBorder="1" applyAlignment="1">
      <alignment horizontal="center" vertical="center" wrapText="1"/>
    </xf>
    <xf numFmtId="0" fontId="156" fillId="11" borderId="27" xfId="57" applyFont="1" applyFill="1" applyBorder="1" applyAlignment="1">
      <alignment horizontal="center" vertical="center" wrapText="1"/>
    </xf>
    <xf numFmtId="0" fontId="156" fillId="11" borderId="28" xfId="57" applyFont="1" applyFill="1" applyBorder="1" applyAlignment="1">
      <alignment horizontal="center" vertical="center" wrapText="1"/>
    </xf>
    <xf numFmtId="0" fontId="156" fillId="11" borderId="47" xfId="57" applyFont="1" applyFill="1" applyBorder="1" applyAlignment="1">
      <alignment horizontal="left" vertical="center" wrapText="1"/>
    </xf>
    <xf numFmtId="0" fontId="156" fillId="11" borderId="6" xfId="57" applyFont="1" applyFill="1" applyBorder="1" applyAlignment="1">
      <alignment horizontal="left" vertical="center" wrapText="1"/>
    </xf>
    <xf numFmtId="0" fontId="156" fillId="11" borderId="11" xfId="57" applyFont="1" applyFill="1" applyBorder="1" applyAlignment="1">
      <alignment horizontal="left" vertical="center" wrapText="1"/>
    </xf>
    <xf numFmtId="0" fontId="117" fillId="11" borderId="38" xfId="57" applyFont="1" applyFill="1" applyBorder="1" applyAlignment="1">
      <alignment horizontal="center" vertical="center" wrapText="1"/>
    </xf>
    <xf numFmtId="0" fontId="117" fillId="11" borderId="2" xfId="57" applyFont="1" applyFill="1" applyBorder="1" applyAlignment="1">
      <alignment horizontal="center" vertical="center" wrapText="1"/>
    </xf>
    <xf numFmtId="0" fontId="156" fillId="11" borderId="26" xfId="57" applyFont="1" applyFill="1" applyBorder="1" applyAlignment="1">
      <alignment horizontal="center" vertical="center" wrapText="1"/>
    </xf>
    <xf numFmtId="0" fontId="156" fillId="11" borderId="8" xfId="57" applyFont="1" applyFill="1" applyBorder="1" applyAlignment="1">
      <alignment horizontal="left" vertical="center" wrapText="1"/>
    </xf>
    <xf numFmtId="0" fontId="156" fillId="11" borderId="26" xfId="57" applyFont="1" applyFill="1" applyBorder="1" applyAlignment="1">
      <alignment vertical="center" wrapText="1"/>
    </xf>
    <xf numFmtId="0" fontId="156" fillId="11" borderId="27" xfId="57" applyFont="1" applyFill="1" applyBorder="1" applyAlignment="1">
      <alignment vertical="center" wrapText="1"/>
    </xf>
    <xf numFmtId="0" fontId="156" fillId="11" borderId="81" xfId="57" applyFont="1" applyFill="1" applyBorder="1" applyAlignment="1">
      <alignment vertical="center" wrapText="1"/>
    </xf>
    <xf numFmtId="0" fontId="156" fillId="11" borderId="51" xfId="57" applyFont="1" applyFill="1" applyBorder="1" applyAlignment="1">
      <alignment horizontal="left" vertical="center" wrapText="1"/>
    </xf>
    <xf numFmtId="0" fontId="117" fillId="11" borderId="43" xfId="57" applyFont="1" applyFill="1" applyBorder="1" applyAlignment="1">
      <alignment horizontal="center" vertical="center" wrapText="1"/>
    </xf>
    <xf numFmtId="0" fontId="117" fillId="12" borderId="2" xfId="57" applyFont="1" applyFill="1" applyBorder="1" applyAlignment="1">
      <alignment horizontal="center" vertical="center" wrapText="1"/>
    </xf>
    <xf numFmtId="0" fontId="156" fillId="0" borderId="50" xfId="57" applyFont="1" applyBorder="1" applyAlignment="1">
      <alignment horizontal="center" vertical="center" textRotation="255"/>
    </xf>
    <xf numFmtId="0" fontId="156" fillId="0" borderId="40" xfId="57" applyFont="1" applyBorder="1" applyAlignment="1">
      <alignment horizontal="center" vertical="center" textRotation="255"/>
    </xf>
    <xf numFmtId="0" fontId="156" fillId="11" borderId="28" xfId="57" applyFont="1" applyFill="1" applyBorder="1" applyAlignment="1">
      <alignment vertical="center" wrapText="1"/>
    </xf>
    <xf numFmtId="0" fontId="156" fillId="11" borderId="2" xfId="57" applyFont="1" applyFill="1" applyBorder="1" applyAlignment="1">
      <alignment vertical="center" wrapText="1"/>
    </xf>
    <xf numFmtId="0" fontId="156" fillId="11" borderId="43" xfId="57" applyFont="1" applyFill="1" applyBorder="1" applyAlignment="1">
      <alignment vertical="center" wrapText="1"/>
    </xf>
    <xf numFmtId="0" fontId="156" fillId="11" borderId="29" xfId="57" applyFont="1" applyFill="1" applyBorder="1" applyAlignment="1">
      <alignment horizontal="left" vertical="center" wrapText="1"/>
    </xf>
    <xf numFmtId="0" fontId="156" fillId="12" borderId="62" xfId="57" applyFont="1" applyFill="1" applyBorder="1" applyAlignment="1">
      <alignment vertical="center" wrapText="1"/>
    </xf>
    <xf numFmtId="0" fontId="156" fillId="12" borderId="72" xfId="57" applyFont="1" applyFill="1" applyBorder="1" applyAlignment="1">
      <alignment vertical="center" wrapText="1"/>
    </xf>
    <xf numFmtId="0" fontId="156" fillId="12" borderId="47" xfId="57" applyFont="1" applyFill="1" applyBorder="1" applyAlignment="1">
      <alignment horizontal="left" vertical="center" wrapText="1"/>
    </xf>
    <xf numFmtId="0" fontId="156" fillId="12" borderId="6" xfId="57" applyFont="1" applyFill="1" applyBorder="1" applyAlignment="1">
      <alignment horizontal="left" vertical="center" wrapText="1"/>
    </xf>
    <xf numFmtId="0" fontId="156" fillId="12" borderId="11" xfId="57" applyFont="1" applyFill="1" applyBorder="1" applyAlignment="1">
      <alignment horizontal="left" vertical="center" wrapText="1"/>
    </xf>
    <xf numFmtId="0" fontId="117" fillId="12" borderId="38" xfId="57" applyFont="1" applyFill="1" applyBorder="1" applyAlignment="1">
      <alignment horizontal="center" vertical="center" wrapText="1"/>
    </xf>
    <xf numFmtId="0" fontId="156" fillId="12" borderId="8" xfId="57" applyFont="1" applyFill="1" applyBorder="1" applyAlignment="1">
      <alignment horizontal="left" vertical="center" wrapText="1"/>
    </xf>
    <xf numFmtId="0" fontId="156" fillId="12" borderId="51" xfId="57" applyFont="1" applyFill="1" applyBorder="1" applyAlignment="1">
      <alignment horizontal="left" vertical="center" wrapText="1"/>
    </xf>
    <xf numFmtId="0" fontId="117" fillId="12" borderId="43" xfId="57" applyFont="1" applyFill="1" applyBorder="1" applyAlignment="1">
      <alignment horizontal="center" vertical="center" wrapText="1"/>
    </xf>
    <xf numFmtId="0" fontId="156" fillId="11" borderId="78" xfId="57" applyFont="1" applyFill="1" applyBorder="1" applyAlignment="1">
      <alignment vertical="center" wrapText="1"/>
    </xf>
    <xf numFmtId="0" fontId="40" fillId="13" borderId="1" xfId="51" applyFont="1" applyFill="1" applyBorder="1" applyAlignment="1">
      <alignment horizontal="center" vertical="center"/>
    </xf>
    <xf numFmtId="0" fontId="0" fillId="0" borderId="7" xfId="51" applyFont="1" applyFill="1" applyBorder="1" applyAlignment="1">
      <alignment horizontal="center" vertical="center" textRotation="255"/>
    </xf>
    <xf numFmtId="0" fontId="0" fillId="0" borderId="0" xfId="51" applyFont="1" applyFill="1" applyBorder="1" applyAlignment="1">
      <alignment horizontal="center" vertical="center" textRotation="255"/>
    </xf>
    <xf numFmtId="0" fontId="16" fillId="0" borderId="0" xfId="51" applyBorder="1" applyAlignment="1">
      <alignment horizontal="center" vertical="center" textRotation="255"/>
    </xf>
    <xf numFmtId="0" fontId="0" fillId="0" borderId="26" xfId="51" applyFont="1" applyFill="1" applyBorder="1" applyAlignment="1">
      <alignment horizontal="center" vertical="center" wrapText="1"/>
    </xf>
    <xf numFmtId="0" fontId="0" fillId="0" borderId="27" xfId="51" applyFont="1" applyFill="1" applyBorder="1" applyAlignment="1">
      <alignment horizontal="center" vertical="center" wrapText="1"/>
    </xf>
    <xf numFmtId="0" fontId="0" fillId="0" borderId="28" xfId="51" applyFont="1" applyFill="1" applyBorder="1" applyAlignment="1">
      <alignment horizontal="center" vertical="center" wrapText="1"/>
    </xf>
    <xf numFmtId="0" fontId="23" fillId="0" borderId="0" xfId="51" applyFont="1" applyFill="1" applyAlignment="1">
      <alignment horizontal="center" vertical="center"/>
    </xf>
    <xf numFmtId="0" fontId="16" fillId="0" borderId="0" xfId="51" applyFill="1" applyBorder="1" applyAlignment="1">
      <alignment horizontal="center" vertical="center"/>
    </xf>
    <xf numFmtId="184" fontId="27" fillId="0" borderId="0" xfId="51" applyNumberFormat="1" applyFont="1" applyFill="1" applyBorder="1" applyAlignment="1">
      <alignment horizontal="left" vertical="center" shrinkToFit="1"/>
    </xf>
    <xf numFmtId="184" fontId="27" fillId="0" borderId="1" xfId="51" applyNumberFormat="1" applyFont="1" applyFill="1" applyBorder="1" applyAlignment="1">
      <alignment horizontal="left" vertical="center"/>
    </xf>
    <xf numFmtId="0" fontId="0" fillId="0" borderId="0" xfId="11" applyFont="1" applyFill="1" applyAlignment="1">
      <alignment horizontal="left" vertical="center"/>
    </xf>
    <xf numFmtId="0" fontId="0" fillId="0" borderId="0" xfId="11" applyFont="1" applyAlignment="1"/>
    <xf numFmtId="0" fontId="36" fillId="0" borderId="53" xfId="11" applyFont="1" applyFill="1" applyBorder="1" applyAlignment="1">
      <alignment horizontal="center" vertical="center" wrapText="1"/>
    </xf>
    <xf numFmtId="0" fontId="36" fillId="0" borderId="54" xfId="11" applyFont="1" applyFill="1" applyBorder="1" applyAlignment="1">
      <alignment horizontal="center" vertical="center" wrapText="1"/>
    </xf>
    <xf numFmtId="0" fontId="36" fillId="0" borderId="57" xfId="11" applyFont="1" applyFill="1" applyBorder="1" applyAlignment="1">
      <alignment horizontal="center" vertical="center" wrapText="1"/>
    </xf>
    <xf numFmtId="179" fontId="0" fillId="0" borderId="53" xfId="11" applyNumberFormat="1" applyFont="1" applyFill="1" applyBorder="1" applyAlignment="1">
      <alignment horizontal="center" vertical="center"/>
    </xf>
    <xf numFmtId="179" fontId="0" fillId="0" borderId="57" xfId="11" applyNumberFormat="1" applyFont="1" applyFill="1" applyBorder="1" applyAlignment="1">
      <alignment horizontal="center" vertical="center"/>
    </xf>
    <xf numFmtId="182" fontId="0" fillId="0" borderId="54" xfId="11" applyNumberFormat="1" applyFont="1" applyFill="1" applyBorder="1" applyAlignment="1">
      <alignment horizontal="center" vertical="center"/>
    </xf>
    <xf numFmtId="182" fontId="0" fillId="0" borderId="57" xfId="11" applyNumberFormat="1" applyFont="1" applyFill="1" applyBorder="1" applyAlignment="1">
      <alignment horizontal="center" vertical="center"/>
    </xf>
    <xf numFmtId="0" fontId="99" fillId="0" borderId="2" xfId="11" applyFont="1" applyFill="1" applyBorder="1" applyAlignment="1">
      <alignment horizontal="center" vertical="center"/>
    </xf>
    <xf numFmtId="179" fontId="99" fillId="0" borderId="0" xfId="11" applyNumberFormat="1" applyFont="1" applyFill="1" applyBorder="1" applyAlignment="1">
      <alignment horizontal="center" vertical="center"/>
    </xf>
    <xf numFmtId="0" fontId="99" fillId="0" borderId="3" xfId="0" applyFont="1" applyFill="1" applyBorder="1" applyAlignment="1">
      <alignment horizontal="center" vertical="center"/>
    </xf>
    <xf numFmtId="0" fontId="99" fillId="0" borderId="10" xfId="0" applyFont="1" applyFill="1" applyBorder="1" applyAlignment="1">
      <alignment horizontal="center" vertical="center"/>
    </xf>
    <xf numFmtId="20" fontId="99" fillId="0" borderId="3" xfId="0" applyNumberFormat="1" applyFont="1" applyFill="1" applyBorder="1" applyAlignment="1" applyProtection="1">
      <alignment horizontal="center" vertical="center"/>
      <protection locked="0"/>
    </xf>
    <xf numFmtId="0" fontId="99" fillId="0" borderId="4" xfId="0" applyFont="1" applyFill="1" applyBorder="1" applyAlignment="1" applyProtection="1">
      <alignment horizontal="center" vertical="center"/>
      <protection locked="0"/>
    </xf>
    <xf numFmtId="20" fontId="99" fillId="0" borderId="4" xfId="0" applyNumberFormat="1" applyFont="1" applyFill="1" applyBorder="1" applyAlignment="1" applyProtection="1">
      <alignment horizontal="center" vertical="center"/>
      <protection locked="0"/>
    </xf>
    <xf numFmtId="0" fontId="99" fillId="0" borderId="10" xfId="0" applyFont="1" applyFill="1" applyBorder="1" applyAlignment="1" applyProtection="1">
      <alignment horizontal="center" vertical="center"/>
      <protection locked="0"/>
    </xf>
    <xf numFmtId="0" fontId="99" fillId="0" borderId="3" xfId="11" applyFont="1" applyFill="1" applyBorder="1" applyAlignment="1">
      <alignment horizontal="center" vertical="center"/>
    </xf>
    <xf numFmtId="0" fontId="99" fillId="0" borderId="10" xfId="11" applyFont="1" applyFill="1" applyBorder="1" applyAlignment="1">
      <alignment horizontal="center" vertical="center"/>
    </xf>
    <xf numFmtId="58" fontId="99" fillId="0" borderId="3" xfId="11" applyNumberFormat="1" applyFont="1" applyFill="1" applyBorder="1" applyAlignment="1" applyProtection="1">
      <alignment horizontal="center" vertical="center"/>
      <protection locked="0"/>
    </xf>
    <xf numFmtId="58" fontId="99" fillId="0" borderId="4" xfId="11" applyNumberFormat="1" applyFont="1" applyFill="1" applyBorder="1" applyAlignment="1" applyProtection="1">
      <alignment horizontal="center" vertical="center"/>
      <protection locked="0"/>
    </xf>
    <xf numFmtId="58" fontId="99" fillId="0" borderId="10" xfId="11" applyNumberFormat="1" applyFont="1" applyFill="1" applyBorder="1" applyAlignment="1" applyProtection="1">
      <alignment horizontal="center" vertical="center"/>
      <protection locked="0"/>
    </xf>
    <xf numFmtId="0" fontId="99" fillId="0" borderId="3" xfId="11" applyFont="1" applyFill="1" applyBorder="1" applyAlignment="1" applyProtection="1">
      <alignment horizontal="left" vertical="center" shrinkToFit="1"/>
      <protection locked="0"/>
    </xf>
    <xf numFmtId="0" fontId="99" fillId="0" borderId="4" xfId="11" applyFont="1" applyFill="1" applyBorder="1" applyAlignment="1" applyProtection="1">
      <alignment horizontal="left" vertical="center" shrinkToFit="1"/>
      <protection locked="0"/>
    </xf>
    <xf numFmtId="0" fontId="99" fillId="0" borderId="10" xfId="11" applyFont="1" applyFill="1" applyBorder="1" applyAlignment="1" applyProtection="1">
      <alignment horizontal="left" vertical="center" shrinkToFit="1"/>
      <protection locked="0"/>
    </xf>
    <xf numFmtId="0" fontId="99" fillId="0" borderId="1" xfId="0" applyFont="1" applyFill="1" applyBorder="1" applyAlignment="1">
      <alignment horizontal="center" vertical="center"/>
    </xf>
    <xf numFmtId="0" fontId="99" fillId="0" borderId="1" xfId="11" applyFont="1" applyFill="1" applyBorder="1" applyAlignment="1">
      <alignment horizontal="left"/>
    </xf>
    <xf numFmtId="0" fontId="99" fillId="0" borderId="2" xfId="0" applyFont="1" applyFill="1" applyBorder="1" applyAlignment="1">
      <alignment horizontal="center" vertical="center"/>
    </xf>
    <xf numFmtId="0" fontId="99" fillId="0" borderId="4" xfId="0" applyFont="1" applyFill="1" applyBorder="1" applyAlignment="1">
      <alignment horizontal="center" vertical="center"/>
    </xf>
    <xf numFmtId="0" fontId="99" fillId="0" borderId="4" xfId="11" applyFont="1" applyFill="1" applyBorder="1" applyAlignment="1">
      <alignment horizontal="center" vertical="center"/>
    </xf>
    <xf numFmtId="0" fontId="99" fillId="0" borderId="2" xfId="11" applyFont="1" applyFill="1" applyBorder="1" applyAlignment="1" applyProtection="1">
      <alignment horizontal="center" vertical="center" shrinkToFit="1"/>
      <protection locked="0"/>
    </xf>
    <xf numFmtId="0" fontId="99" fillId="0" borderId="0" xfId="11" applyFont="1" applyFill="1" applyBorder="1" applyAlignment="1">
      <alignment horizontal="center" vertical="center"/>
    </xf>
    <xf numFmtId="0" fontId="99" fillId="0" borderId="3" xfId="11" applyFont="1" applyFill="1" applyBorder="1" applyAlignment="1" applyProtection="1">
      <alignment horizontal="center" vertical="center"/>
      <protection locked="0"/>
    </xf>
    <xf numFmtId="0" fontId="99" fillId="0" borderId="4" xfId="11" applyFont="1" applyFill="1" applyBorder="1" applyAlignment="1" applyProtection="1">
      <alignment horizontal="center" vertical="center"/>
      <protection locked="0"/>
    </xf>
    <xf numFmtId="0" fontId="99" fillId="0" borderId="10" xfId="11" applyFont="1" applyFill="1" applyBorder="1" applyAlignment="1" applyProtection="1">
      <alignment horizontal="center" vertical="center"/>
      <protection locked="0"/>
    </xf>
    <xf numFmtId="0" fontId="99" fillId="0" borderId="5" xfId="11" applyFont="1" applyFill="1" applyBorder="1" applyAlignment="1">
      <alignment horizontal="center" vertical="center"/>
    </xf>
    <xf numFmtId="0" fontId="99" fillId="0" borderId="8" xfId="11" applyFont="1" applyFill="1" applyBorder="1" applyAlignment="1">
      <alignment horizontal="center" vertical="center"/>
    </xf>
    <xf numFmtId="0" fontId="99" fillId="0" borderId="9" xfId="11" applyFont="1" applyFill="1" applyBorder="1" applyAlignment="1">
      <alignment horizontal="center" vertical="center"/>
    </xf>
    <xf numFmtId="0" fontId="99" fillId="0" borderId="11" xfId="11" applyFont="1" applyFill="1" applyBorder="1" applyAlignment="1">
      <alignment horizontal="center" vertical="center"/>
    </xf>
    <xf numFmtId="0" fontId="99" fillId="0" borderId="1" xfId="11" applyFont="1" applyFill="1" applyBorder="1" applyAlignment="1">
      <alignment horizontal="center" vertical="center"/>
    </xf>
    <xf numFmtId="0" fontId="99" fillId="0" borderId="12" xfId="11" applyFont="1" applyFill="1" applyBorder="1" applyAlignment="1">
      <alignment horizontal="center" vertical="center"/>
    </xf>
    <xf numFmtId="0" fontId="99" fillId="0" borderId="2" xfId="11" applyFont="1" applyFill="1" applyBorder="1" applyAlignment="1">
      <alignment horizontal="center"/>
    </xf>
    <xf numFmtId="0" fontId="16" fillId="0" borderId="3" xfId="11" applyFill="1" applyBorder="1" applyAlignment="1">
      <alignment horizontal="center" vertical="center"/>
    </xf>
    <xf numFmtId="0" fontId="16" fillId="0" borderId="4" xfId="11" applyFill="1" applyBorder="1" applyAlignment="1">
      <alignment horizontal="center" vertical="center"/>
    </xf>
    <xf numFmtId="0" fontId="16" fillId="0" borderId="10" xfId="11" applyFill="1" applyBorder="1" applyAlignment="1">
      <alignment horizontal="center" vertical="center"/>
    </xf>
    <xf numFmtId="180" fontId="27" fillId="0" borderId="3" xfId="0" applyNumberFormat="1" applyFont="1" applyFill="1" applyBorder="1" applyAlignment="1">
      <alignment horizontal="center" vertical="center"/>
    </xf>
    <xf numFmtId="180" fontId="27" fillId="0" borderId="4" xfId="0" applyNumberFormat="1" applyFont="1" applyFill="1" applyBorder="1" applyAlignment="1">
      <alignment horizontal="center" vertical="center"/>
    </xf>
    <xf numFmtId="180" fontId="27" fillId="0" borderId="10" xfId="0" applyNumberFormat="1" applyFont="1" applyFill="1" applyBorder="1" applyAlignment="1">
      <alignment horizontal="center" vertical="center"/>
    </xf>
    <xf numFmtId="181" fontId="27" fillId="0" borderId="3" xfId="0" applyNumberFormat="1" applyFont="1" applyFill="1" applyBorder="1" applyAlignment="1">
      <alignment horizontal="right" vertical="center"/>
    </xf>
    <xf numFmtId="181" fontId="27" fillId="0" borderId="4" xfId="0" applyNumberFormat="1" applyFont="1" applyFill="1" applyBorder="1" applyAlignment="1">
      <alignment horizontal="right" vertical="center"/>
    </xf>
    <xf numFmtId="181" fontId="27" fillId="0" borderId="10" xfId="0" applyNumberFormat="1" applyFont="1" applyFill="1" applyBorder="1" applyAlignment="1">
      <alignment horizontal="right" vertical="center"/>
    </xf>
    <xf numFmtId="0" fontId="0" fillId="0" borderId="3" xfId="11" applyFont="1" applyFill="1" applyBorder="1" applyAlignment="1">
      <alignment horizontal="center" vertical="center"/>
    </xf>
    <xf numFmtId="0" fontId="0" fillId="0" borderId="4" xfId="11" applyFont="1" applyFill="1" applyBorder="1" applyAlignment="1">
      <alignment horizontal="center" vertical="center"/>
    </xf>
    <xf numFmtId="0" fontId="0" fillId="0" borderId="10" xfId="11" applyFont="1" applyFill="1" applyBorder="1" applyAlignment="1">
      <alignment horizontal="center" vertical="center"/>
    </xf>
    <xf numFmtId="181" fontId="27" fillId="0" borderId="3" xfId="11" applyNumberFormat="1" applyFont="1" applyFill="1" applyBorder="1" applyAlignment="1">
      <alignment horizontal="right" vertical="center"/>
    </xf>
    <xf numFmtId="181" fontId="27" fillId="0" borderId="4" xfId="11" applyNumberFormat="1" applyFont="1" applyFill="1" applyBorder="1" applyAlignment="1">
      <alignment horizontal="right" vertical="center"/>
    </xf>
    <xf numFmtId="181" fontId="27" fillId="0" borderId="10" xfId="11" applyNumberFormat="1" applyFont="1" applyFill="1" applyBorder="1" applyAlignment="1">
      <alignment horizontal="right" vertical="center"/>
    </xf>
    <xf numFmtId="0" fontId="0" fillId="0" borderId="1" xfId="11" applyFont="1" applyFill="1" applyBorder="1" applyAlignment="1">
      <alignment horizontal="left"/>
    </xf>
    <xf numFmtId="0" fontId="27" fillId="0" borderId="0" xfId="51" applyFont="1" applyFill="1" applyBorder="1" applyAlignment="1">
      <alignment horizontal="left" vertical="center" shrinkToFit="1"/>
    </xf>
    <xf numFmtId="0" fontId="27" fillId="0" borderId="1" xfId="51" applyFont="1" applyFill="1" applyBorder="1" applyAlignment="1">
      <alignment horizontal="left" vertical="center"/>
    </xf>
    <xf numFmtId="0" fontId="16" fillId="0" borderId="0" xfId="11" applyBorder="1" applyAlignment="1">
      <alignment horizontal="center" vertical="center" textRotation="255"/>
    </xf>
    <xf numFmtId="0" fontId="78" fillId="0" borderId="53" xfId="11" applyFont="1" applyFill="1" applyBorder="1" applyAlignment="1">
      <alignment horizontal="center" vertical="center" wrapText="1"/>
    </xf>
    <xf numFmtId="0" fontId="78" fillId="0" borderId="54" xfId="11" applyFont="1" applyFill="1" applyBorder="1" applyAlignment="1">
      <alignment horizontal="center" vertical="center" wrapText="1"/>
    </xf>
    <xf numFmtId="0" fontId="78" fillId="0" borderId="57" xfId="11" applyFont="1" applyFill="1" applyBorder="1" applyAlignment="1">
      <alignment horizontal="center" vertical="center" wrapText="1"/>
    </xf>
    <xf numFmtId="179" fontId="99" fillId="0" borderId="53" xfId="11" applyNumberFormat="1" applyFont="1" applyFill="1" applyBorder="1" applyAlignment="1">
      <alignment horizontal="center" vertical="center"/>
    </xf>
    <xf numFmtId="179" fontId="99" fillId="0" borderId="57" xfId="11" applyNumberFormat="1" applyFont="1" applyFill="1" applyBorder="1" applyAlignment="1">
      <alignment horizontal="center" vertical="center"/>
    </xf>
    <xf numFmtId="182" fontId="99" fillId="0" borderId="53" xfId="11" applyNumberFormat="1" applyFont="1" applyFill="1" applyBorder="1" applyAlignment="1">
      <alignment horizontal="center" vertical="center"/>
    </xf>
    <xf numFmtId="182" fontId="99" fillId="0" borderId="57" xfId="11" applyNumberFormat="1" applyFont="1" applyFill="1" applyBorder="1" applyAlignment="1">
      <alignment horizontal="center" vertical="center"/>
    </xf>
    <xf numFmtId="58" fontId="99" fillId="0" borderId="3" xfId="11" applyNumberFormat="1" applyFont="1" applyFill="1" applyBorder="1" applyAlignment="1">
      <alignment horizontal="center" vertical="center"/>
    </xf>
    <xf numFmtId="58" fontId="99" fillId="0" borderId="4" xfId="11" applyNumberFormat="1" applyFont="1" applyFill="1" applyBorder="1" applyAlignment="1">
      <alignment horizontal="center" vertical="center"/>
    </xf>
    <xf numFmtId="58" fontId="99" fillId="0" borderId="10" xfId="11" applyNumberFormat="1" applyFont="1" applyFill="1" applyBorder="1" applyAlignment="1">
      <alignment horizontal="center" vertical="center"/>
    </xf>
    <xf numFmtId="0" fontId="99" fillId="0" borderId="3" xfId="11" applyFont="1" applyFill="1" applyBorder="1" applyAlignment="1">
      <alignment horizontal="left" vertical="center" shrinkToFit="1"/>
    </xf>
    <xf numFmtId="0" fontId="99" fillId="0" borderId="4" xfId="11" applyFont="1" applyFill="1" applyBorder="1" applyAlignment="1">
      <alignment horizontal="left" vertical="center" shrinkToFit="1"/>
    </xf>
    <xf numFmtId="0" fontId="99" fillId="0" borderId="10" xfId="11" applyFont="1" applyFill="1" applyBorder="1" applyAlignment="1">
      <alignment horizontal="left" vertical="center" shrinkToFit="1"/>
    </xf>
    <xf numFmtId="0" fontId="99" fillId="0" borderId="2" xfId="11" applyFont="1" applyFill="1" applyBorder="1" applyAlignment="1">
      <alignment horizontal="center" vertical="center" shrinkToFit="1"/>
    </xf>
    <xf numFmtId="0" fontId="99" fillId="0" borderId="3" xfId="11" applyFont="1" applyFill="1" applyBorder="1" applyAlignment="1">
      <alignment horizontal="left" vertical="center"/>
    </xf>
    <xf numFmtId="0" fontId="99" fillId="0" borderId="4" xfId="11" applyFont="1" applyFill="1" applyBorder="1" applyAlignment="1">
      <alignment horizontal="left" vertical="center"/>
    </xf>
    <xf numFmtId="0" fontId="99" fillId="0" borderId="10" xfId="11" applyFont="1" applyFill="1" applyBorder="1" applyAlignment="1">
      <alignment horizontal="left" vertical="center"/>
    </xf>
    <xf numFmtId="180" fontId="96" fillId="0" borderId="3" xfId="11" applyNumberFormat="1" applyFont="1" applyFill="1" applyBorder="1" applyAlignment="1">
      <alignment horizontal="center" vertical="center"/>
    </xf>
    <xf numFmtId="180" fontId="96" fillId="0" borderId="4" xfId="11" applyNumberFormat="1" applyFont="1" applyFill="1" applyBorder="1" applyAlignment="1">
      <alignment horizontal="center" vertical="center"/>
    </xf>
    <xf numFmtId="180" fontId="96" fillId="0" borderId="10" xfId="11" applyNumberFormat="1" applyFont="1" applyFill="1" applyBorder="1" applyAlignment="1">
      <alignment horizontal="center" vertical="center"/>
    </xf>
    <xf numFmtId="181" fontId="96" fillId="0" borderId="3" xfId="11" applyNumberFormat="1" applyFont="1" applyFill="1" applyBorder="1" applyAlignment="1">
      <alignment horizontal="right" vertical="center"/>
    </xf>
    <xf numFmtId="181" fontId="96" fillId="0" borderId="4" xfId="11" applyNumberFormat="1" applyFont="1" applyFill="1" applyBorder="1" applyAlignment="1">
      <alignment horizontal="right" vertical="center"/>
    </xf>
    <xf numFmtId="181" fontId="96" fillId="0" borderId="10" xfId="11" applyNumberFormat="1" applyFont="1" applyFill="1" applyBorder="1" applyAlignment="1">
      <alignment horizontal="right" vertical="center"/>
    </xf>
    <xf numFmtId="0" fontId="31" fillId="0" borderId="0" xfId="0" applyFont="1" applyFill="1" applyAlignment="1" applyProtection="1">
      <alignment horizontal="center" vertical="center"/>
    </xf>
    <xf numFmtId="0" fontId="27" fillId="0" borderId="0" xfId="0" applyNumberFormat="1" applyFont="1" applyFill="1" applyBorder="1" applyAlignment="1" applyProtection="1">
      <alignment horizontal="left"/>
    </xf>
    <xf numFmtId="0" fontId="27" fillId="0" borderId="1" xfId="0" applyFont="1" applyFill="1" applyBorder="1" applyAlignment="1" applyProtection="1">
      <alignment horizontal="left"/>
    </xf>
    <xf numFmtId="0" fontId="27" fillId="0" borderId="1" xfId="0" applyFont="1" applyFill="1" applyBorder="1" applyAlignment="1" applyProtection="1">
      <alignment horizontal="left" shrinkToFit="1"/>
    </xf>
    <xf numFmtId="0" fontId="27" fillId="0" borderId="77" xfId="0" applyFont="1" applyFill="1" applyBorder="1" applyAlignment="1" applyProtection="1">
      <alignment horizontal="center" vertical="center"/>
    </xf>
    <xf numFmtId="0" fontId="27" fillId="0" borderId="79" xfId="0" applyFont="1" applyFill="1" applyBorder="1" applyAlignment="1" applyProtection="1">
      <alignment horizontal="center" vertical="center"/>
    </xf>
    <xf numFmtId="0" fontId="27" fillId="0" borderId="47" xfId="0" applyFont="1" applyFill="1" applyBorder="1" applyAlignment="1" applyProtection="1">
      <alignment horizontal="center" vertical="center"/>
    </xf>
    <xf numFmtId="0" fontId="27" fillId="0" borderId="37" xfId="0" applyFont="1" applyFill="1" applyBorder="1" applyAlignment="1" applyProtection="1">
      <alignment horizontal="center" vertical="center"/>
    </xf>
    <xf numFmtId="0" fontId="27" fillId="0" borderId="11" xfId="0" applyFont="1" applyFill="1" applyBorder="1" applyAlignment="1" applyProtection="1">
      <alignment horizontal="center" vertical="center"/>
    </xf>
    <xf numFmtId="0" fontId="27" fillId="0" borderId="12" xfId="0" applyFont="1" applyFill="1" applyBorder="1" applyAlignment="1" applyProtection="1">
      <alignment horizontal="center" vertical="center"/>
    </xf>
    <xf numFmtId="0" fontId="27" fillId="0" borderId="78" xfId="0" applyFont="1" applyFill="1" applyBorder="1" applyAlignment="1" applyProtection="1">
      <alignment horizontal="center" vertical="center" wrapText="1" shrinkToFit="1"/>
    </xf>
    <xf numFmtId="0" fontId="27" fillId="0" borderId="28" xfId="0" applyFont="1" applyFill="1" applyBorder="1" applyAlignment="1" applyProtection="1">
      <alignment horizontal="center" vertical="center" shrinkToFit="1"/>
    </xf>
    <xf numFmtId="0" fontId="27" fillId="0" borderId="47" xfId="0" applyFont="1" applyFill="1" applyBorder="1" applyAlignment="1" applyProtection="1">
      <alignment horizontal="center" vertical="center" shrinkToFit="1"/>
    </xf>
    <xf numFmtId="0" fontId="27" fillId="0" borderId="36" xfId="0" applyFont="1" applyFill="1" applyBorder="1" applyAlignment="1" applyProtection="1">
      <alignment horizontal="center" vertical="center" shrinkToFit="1"/>
    </xf>
    <xf numFmtId="0" fontId="27" fillId="0" borderId="37" xfId="0" applyFont="1" applyFill="1" applyBorder="1" applyAlignment="1" applyProtection="1">
      <alignment horizontal="center" vertical="center" shrinkToFit="1"/>
    </xf>
    <xf numFmtId="0" fontId="27" fillId="0" borderId="11" xfId="0" applyFont="1" applyFill="1" applyBorder="1" applyAlignment="1" applyProtection="1">
      <alignment horizontal="center" vertical="center" shrinkToFit="1"/>
    </xf>
    <xf numFmtId="0" fontId="27" fillId="0" borderId="1" xfId="0" applyFont="1" applyFill="1" applyBorder="1" applyAlignment="1" applyProtection="1">
      <alignment horizontal="center" vertical="center" shrinkToFit="1"/>
    </xf>
    <xf numFmtId="0" fontId="27" fillId="0" borderId="12" xfId="0" applyFont="1" applyFill="1" applyBorder="1" applyAlignment="1" applyProtection="1">
      <alignment horizontal="center" vertical="center" shrinkToFit="1"/>
    </xf>
    <xf numFmtId="0" fontId="0" fillId="0" borderId="7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27" fillId="0" borderId="47" xfId="0" applyFont="1" applyFill="1" applyBorder="1" applyAlignment="1" applyProtection="1">
      <alignment horizontal="center" vertical="center" wrapText="1"/>
    </xf>
    <xf numFmtId="0" fontId="27" fillId="0" borderId="11" xfId="0" applyFont="1" applyFill="1" applyBorder="1" applyAlignment="1" applyProtection="1">
      <alignment horizontal="center" vertical="center" wrapText="1"/>
    </xf>
    <xf numFmtId="0" fontId="23" fillId="0" borderId="8" xfId="0" applyFont="1" applyFill="1" applyBorder="1" applyAlignment="1" applyProtection="1">
      <alignment horizontal="center" vertical="center" shrinkToFit="1"/>
      <protection locked="0"/>
    </xf>
    <xf numFmtId="0" fontId="23" fillId="0" borderId="6" xfId="0" applyFont="1" applyFill="1" applyBorder="1" applyAlignment="1" applyProtection="1">
      <alignment horizontal="center" vertical="center" shrinkToFit="1"/>
      <protection locked="0"/>
    </xf>
    <xf numFmtId="0" fontId="23" fillId="0" borderId="11" xfId="0" applyFont="1" applyFill="1" applyBorder="1" applyAlignment="1" applyProtection="1">
      <alignment horizontal="center" vertical="center" shrinkToFit="1"/>
      <protection locked="0"/>
    </xf>
    <xf numFmtId="0" fontId="27" fillId="0" borderId="66" xfId="0" applyNumberFormat="1" applyFont="1" applyFill="1" applyBorder="1" applyAlignment="1" applyProtection="1">
      <alignment horizontal="center" vertical="center" shrinkToFit="1"/>
      <protection locked="0"/>
    </xf>
    <xf numFmtId="0" fontId="27" fillId="0" borderId="67" xfId="0" applyNumberFormat="1" applyFont="1" applyFill="1" applyBorder="1" applyAlignment="1" applyProtection="1">
      <alignment horizontal="center" vertical="center" shrinkToFit="1"/>
      <protection locked="0"/>
    </xf>
    <xf numFmtId="0" fontId="27" fillId="0" borderId="79" xfId="0" applyFont="1" applyFill="1" applyBorder="1" applyAlignment="1" applyProtection="1">
      <alignment horizontal="center" vertical="center"/>
      <protection locked="0"/>
    </xf>
    <xf numFmtId="0" fontId="27" fillId="0" borderId="8" xfId="0" applyFont="1" applyFill="1" applyBorder="1" applyAlignment="1" applyProtection="1">
      <alignment horizontal="left" vertical="center"/>
      <protection locked="0"/>
    </xf>
    <xf numFmtId="0" fontId="27" fillId="0" borderId="9" xfId="0" applyFont="1" applyFill="1" applyBorder="1" applyAlignment="1" applyProtection="1">
      <alignment horizontal="left" vertical="center"/>
      <protection locked="0"/>
    </xf>
    <xf numFmtId="0" fontId="27" fillId="0" borderId="6" xfId="0" applyFont="1" applyFill="1" applyBorder="1" applyAlignment="1" applyProtection="1">
      <alignment horizontal="left" vertical="center"/>
      <protection locked="0"/>
    </xf>
    <xf numFmtId="0" fontId="27" fillId="0" borderId="7" xfId="0" applyFont="1" applyFill="1" applyBorder="1" applyAlignment="1" applyProtection="1">
      <alignment horizontal="left" vertical="center"/>
      <protection locked="0"/>
    </xf>
    <xf numFmtId="0" fontId="27" fillId="0" borderId="11" xfId="0" applyFont="1" applyFill="1" applyBorder="1" applyAlignment="1" applyProtection="1">
      <alignment horizontal="left" vertical="center"/>
      <protection locked="0"/>
    </xf>
    <xf numFmtId="0" fontId="27" fillId="0" borderId="12" xfId="0" applyFont="1" applyFill="1" applyBorder="1" applyAlignment="1" applyProtection="1">
      <alignment horizontal="left" vertical="center"/>
      <protection locked="0"/>
    </xf>
    <xf numFmtId="0" fontId="0" fillId="0" borderId="26" xfId="0" applyFill="1" applyBorder="1" applyAlignment="1" applyProtection="1">
      <alignment horizontal="center" vertical="center" shrinkToFit="1"/>
      <protection locked="0"/>
    </xf>
    <xf numFmtId="0" fontId="0" fillId="0" borderId="27" xfId="0" applyFill="1" applyBorder="1" applyAlignment="1" applyProtection="1">
      <alignment horizontal="center" vertical="center" shrinkToFit="1"/>
      <protection locked="0"/>
    </xf>
    <xf numFmtId="0" fontId="0" fillId="0" borderId="28" xfId="0" applyFill="1" applyBorder="1" applyAlignment="1" applyProtection="1">
      <alignment horizontal="center" vertical="center" shrinkToFit="1"/>
      <protection locked="0"/>
    </xf>
    <xf numFmtId="0" fontId="27" fillId="0" borderId="8" xfId="0" applyFont="1" applyFill="1" applyBorder="1" applyAlignment="1" applyProtection="1">
      <alignment horizontal="left" vertical="center" shrinkToFit="1"/>
      <protection locked="0"/>
    </xf>
    <xf numFmtId="0" fontId="27" fillId="0" borderId="5" xfId="0" applyFont="1" applyFill="1" applyBorder="1" applyAlignment="1" applyProtection="1">
      <alignment horizontal="left" vertical="center" shrinkToFit="1"/>
      <protection locked="0"/>
    </xf>
    <xf numFmtId="0" fontId="27" fillId="0" borderId="9" xfId="0" applyFont="1" applyFill="1" applyBorder="1" applyAlignment="1" applyProtection="1">
      <alignment horizontal="left" vertical="center" shrinkToFit="1"/>
      <protection locked="0"/>
    </xf>
    <xf numFmtId="0" fontId="27" fillId="0" borderId="6" xfId="0" applyFont="1" applyFill="1" applyBorder="1" applyAlignment="1" applyProtection="1">
      <alignment horizontal="left" vertical="center" shrinkToFit="1"/>
      <protection locked="0"/>
    </xf>
    <xf numFmtId="0" fontId="27" fillId="0" borderId="0" xfId="0" applyFont="1" applyFill="1" applyBorder="1" applyAlignment="1" applyProtection="1">
      <alignment horizontal="left" vertical="center" shrinkToFit="1"/>
      <protection locked="0"/>
    </xf>
    <xf numFmtId="0" fontId="27" fillId="0" borderId="7" xfId="0" applyFont="1" applyFill="1" applyBorder="1" applyAlignment="1" applyProtection="1">
      <alignment horizontal="left" vertical="center" shrinkToFit="1"/>
      <protection locked="0"/>
    </xf>
    <xf numFmtId="0" fontId="27" fillId="0" borderId="11" xfId="0" applyFont="1" applyFill="1" applyBorder="1" applyAlignment="1" applyProtection="1">
      <alignment horizontal="left" vertical="center" shrinkToFit="1"/>
      <protection locked="0"/>
    </xf>
    <xf numFmtId="0" fontId="27" fillId="0" borderId="1" xfId="0" applyFont="1" applyFill="1" applyBorder="1" applyAlignment="1" applyProtection="1">
      <alignment horizontal="left" vertical="center" shrinkToFit="1"/>
      <protection locked="0"/>
    </xf>
    <xf numFmtId="0" fontId="27" fillId="0" borderId="12" xfId="0" applyFont="1" applyFill="1" applyBorder="1" applyAlignment="1" applyProtection="1">
      <alignment horizontal="left" vertical="center" shrinkToFit="1"/>
      <protection locked="0"/>
    </xf>
    <xf numFmtId="0" fontId="23" fillId="0" borderId="26" xfId="0" applyFont="1" applyFill="1" applyBorder="1" applyAlignment="1" applyProtection="1">
      <alignment horizontal="center" vertical="center" shrinkToFit="1"/>
      <protection locked="0"/>
    </xf>
    <xf numFmtId="0" fontId="23" fillId="0" borderId="27" xfId="0" applyFont="1" applyFill="1" applyBorder="1" applyAlignment="1" applyProtection="1">
      <alignment horizontal="center" vertical="center" shrinkToFit="1"/>
      <protection locked="0"/>
    </xf>
    <xf numFmtId="0" fontId="23" fillId="0" borderId="28" xfId="0" applyFont="1" applyFill="1" applyBorder="1" applyAlignment="1" applyProtection="1">
      <alignment horizontal="center" vertical="center" shrinkToFit="1"/>
      <protection locked="0"/>
    </xf>
    <xf numFmtId="0" fontId="27" fillId="0" borderId="141" xfId="0" applyNumberFormat="1" applyFont="1" applyFill="1" applyBorder="1" applyAlignment="1" applyProtection="1">
      <alignment horizontal="center" vertical="center" shrinkToFit="1"/>
      <protection locked="0"/>
    </xf>
    <xf numFmtId="0" fontId="96" fillId="0" borderId="0" xfId="0" applyFont="1" applyFill="1" applyBorder="1" applyAlignment="1">
      <alignment horizontal="left" vertical="center"/>
    </xf>
    <xf numFmtId="0" fontId="23" fillId="0" borderId="81" xfId="0" applyFont="1" applyFill="1" applyBorder="1" applyAlignment="1" applyProtection="1">
      <alignment horizontal="center" vertical="center" shrinkToFit="1"/>
      <protection locked="0"/>
    </xf>
    <xf numFmtId="0" fontId="27" fillId="0" borderId="142" xfId="0" applyNumberFormat="1" applyFont="1" applyFill="1" applyBorder="1" applyAlignment="1" applyProtection="1">
      <alignment horizontal="center" vertical="center" shrinkToFit="1"/>
      <protection locked="0"/>
    </xf>
    <xf numFmtId="0" fontId="27" fillId="0" borderId="71" xfId="0" applyFont="1" applyFill="1" applyBorder="1" applyAlignment="1" applyProtection="1">
      <alignment horizontal="center" vertical="center"/>
      <protection locked="0"/>
    </xf>
    <xf numFmtId="0" fontId="27" fillId="0" borderId="80" xfId="0" applyFont="1" applyFill="1" applyBorder="1" applyAlignment="1" applyProtection="1">
      <alignment horizontal="center" vertical="center"/>
      <protection locked="0"/>
    </xf>
    <xf numFmtId="0" fontId="27" fillId="0" borderId="51" xfId="0" applyFont="1" applyFill="1" applyBorder="1" applyAlignment="1" applyProtection="1">
      <alignment horizontal="left" vertical="center"/>
      <protection locked="0"/>
    </xf>
    <xf numFmtId="0" fontId="27" fillId="0" borderId="42" xfId="0" applyFont="1" applyFill="1" applyBorder="1" applyAlignment="1" applyProtection="1">
      <alignment horizontal="left" vertical="center"/>
      <protection locked="0"/>
    </xf>
    <xf numFmtId="0" fontId="0" fillId="0" borderId="81" xfId="0" applyFill="1" applyBorder="1" applyAlignment="1" applyProtection="1">
      <alignment horizontal="center" vertical="center" shrinkToFit="1"/>
      <protection locked="0"/>
    </xf>
    <xf numFmtId="0" fontId="27" fillId="0" borderId="51" xfId="0" applyFont="1" applyFill="1" applyBorder="1" applyAlignment="1" applyProtection="1">
      <alignment horizontal="left" vertical="center" shrinkToFit="1"/>
      <protection locked="0"/>
    </xf>
    <xf numFmtId="0" fontId="27" fillId="0" borderId="41" xfId="0" applyFont="1" applyFill="1" applyBorder="1" applyAlignment="1" applyProtection="1">
      <alignment horizontal="left" vertical="center" shrinkToFit="1"/>
      <protection locked="0"/>
    </xf>
    <xf numFmtId="0" fontId="27" fillId="0" borderId="42" xfId="0" applyFont="1" applyFill="1" applyBorder="1" applyAlignment="1" applyProtection="1">
      <alignment horizontal="left" vertical="center" shrinkToFit="1"/>
      <protection locked="0"/>
    </xf>
    <xf numFmtId="0" fontId="96" fillId="0" borderId="0"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40" fillId="0" borderId="1" xfId="0" applyFont="1" applyFill="1" applyBorder="1" applyAlignment="1" applyProtection="1">
      <alignment horizontal="left"/>
    </xf>
    <xf numFmtId="0" fontId="40" fillId="0" borderId="1" xfId="0" applyFont="1" applyFill="1" applyBorder="1" applyAlignment="1" applyProtection="1">
      <alignment horizontal="left" shrinkToFit="1"/>
    </xf>
    <xf numFmtId="0" fontId="23" fillId="0" borderId="8" xfId="0" applyFont="1" applyFill="1" applyBorder="1" applyAlignment="1" applyProtection="1">
      <alignment horizontal="center" vertical="center" shrinkToFit="1"/>
    </xf>
    <xf numFmtId="0" fontId="23" fillId="0" borderId="6" xfId="0" applyFont="1" applyFill="1" applyBorder="1" applyAlignment="1" applyProtection="1">
      <alignment horizontal="center" vertical="center" shrinkToFit="1"/>
    </xf>
    <xf numFmtId="0" fontId="23" fillId="0" borderId="11" xfId="0" applyFont="1" applyFill="1" applyBorder="1" applyAlignment="1" applyProtection="1">
      <alignment horizontal="center" vertical="center" shrinkToFit="1"/>
    </xf>
    <xf numFmtId="0" fontId="27" fillId="0" borderId="66" xfId="0" applyNumberFormat="1" applyFont="1" applyFill="1" applyBorder="1" applyAlignment="1" applyProtection="1">
      <alignment horizontal="center" vertical="center" shrinkToFit="1"/>
    </xf>
    <xf numFmtId="0" fontId="27" fillId="0" borderId="67" xfId="0" applyNumberFormat="1" applyFont="1" applyFill="1" applyBorder="1" applyAlignment="1" applyProtection="1">
      <alignment horizontal="center" vertical="center" shrinkToFit="1"/>
    </xf>
    <xf numFmtId="0" fontId="27" fillId="0" borderId="8" xfId="0" applyFont="1" applyFill="1" applyBorder="1" applyAlignment="1" applyProtection="1">
      <alignment horizontal="left" vertical="center"/>
    </xf>
    <xf numFmtId="0" fontId="27" fillId="0" borderId="9" xfId="0" applyFont="1" applyFill="1" applyBorder="1" applyAlignment="1" applyProtection="1">
      <alignment horizontal="left" vertical="center"/>
    </xf>
    <xf numFmtId="0" fontId="27" fillId="0" borderId="6" xfId="0" applyFont="1" applyFill="1" applyBorder="1" applyAlignment="1" applyProtection="1">
      <alignment horizontal="left" vertical="center"/>
    </xf>
    <xf numFmtId="0" fontId="27" fillId="0" borderId="7" xfId="0" applyFont="1" applyFill="1" applyBorder="1" applyAlignment="1" applyProtection="1">
      <alignment horizontal="left" vertical="center"/>
    </xf>
    <xf numFmtId="0" fontId="27" fillId="0" borderId="11"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0" fillId="0" borderId="26" xfId="0" applyFill="1" applyBorder="1" applyAlignment="1" applyProtection="1">
      <alignment horizontal="center" vertical="center" shrinkToFit="1"/>
    </xf>
    <xf numFmtId="0" fontId="0" fillId="0" borderId="27" xfId="0" applyFill="1" applyBorder="1" applyAlignment="1" applyProtection="1">
      <alignment horizontal="center" vertical="center" shrinkToFit="1"/>
    </xf>
    <xf numFmtId="0" fontId="0" fillId="0" borderId="28" xfId="0" applyFill="1" applyBorder="1" applyAlignment="1" applyProtection="1">
      <alignment horizontal="center" vertical="center" shrinkToFit="1"/>
    </xf>
    <xf numFmtId="0" fontId="27" fillId="0" borderId="8" xfId="0" applyFont="1" applyFill="1" applyBorder="1" applyAlignment="1" applyProtection="1">
      <alignment horizontal="left" vertical="center" wrapText="1" shrinkToFit="1"/>
    </xf>
    <xf numFmtId="0" fontId="27" fillId="0" borderId="5" xfId="0" applyFont="1" applyFill="1" applyBorder="1" applyAlignment="1" applyProtection="1">
      <alignment horizontal="left" vertical="center" wrapText="1" shrinkToFit="1"/>
    </xf>
    <xf numFmtId="0" fontId="27" fillId="0" borderId="9" xfId="0" applyFont="1" applyFill="1" applyBorder="1" applyAlignment="1" applyProtection="1">
      <alignment horizontal="left" vertical="center" wrapText="1" shrinkToFit="1"/>
    </xf>
    <xf numFmtId="0" fontId="27" fillId="0" borderId="6" xfId="0" applyFont="1" applyFill="1" applyBorder="1" applyAlignment="1" applyProtection="1">
      <alignment horizontal="left" vertical="center" wrapText="1" shrinkToFit="1"/>
    </xf>
    <xf numFmtId="0" fontId="27" fillId="0" borderId="0" xfId="0" applyFont="1" applyFill="1" applyBorder="1" applyAlignment="1" applyProtection="1">
      <alignment horizontal="left" vertical="center" wrapText="1" shrinkToFit="1"/>
    </xf>
    <xf numFmtId="0" fontId="27" fillId="0" borderId="7" xfId="0" applyFont="1" applyFill="1" applyBorder="1" applyAlignment="1" applyProtection="1">
      <alignment horizontal="left" vertical="center" wrapText="1" shrinkToFit="1"/>
    </xf>
    <xf numFmtId="0" fontId="27" fillId="0" borderId="11" xfId="0" applyFont="1" applyFill="1" applyBorder="1" applyAlignment="1" applyProtection="1">
      <alignment horizontal="left" vertical="center" wrapText="1" shrinkToFit="1"/>
    </xf>
    <xf numFmtId="0" fontId="27" fillId="0" borderId="1" xfId="0" applyFont="1" applyFill="1" applyBorder="1" applyAlignment="1" applyProtection="1">
      <alignment horizontal="left" vertical="center" wrapText="1" shrinkToFit="1"/>
    </xf>
    <xf numFmtId="0" fontId="27" fillId="0" borderId="12" xfId="0" applyFont="1" applyFill="1" applyBorder="1" applyAlignment="1" applyProtection="1">
      <alignment horizontal="left" vertical="center" wrapText="1" shrinkToFit="1"/>
    </xf>
    <xf numFmtId="0" fontId="23" fillId="0" borderId="26" xfId="0" applyFont="1" applyFill="1" applyBorder="1" applyAlignment="1" applyProtection="1">
      <alignment horizontal="center" vertical="center" shrinkToFit="1"/>
    </xf>
    <xf numFmtId="0" fontId="23" fillId="0" borderId="27" xfId="0" applyFont="1" applyFill="1" applyBorder="1" applyAlignment="1" applyProtection="1">
      <alignment horizontal="center" vertical="center" shrinkToFit="1"/>
    </xf>
    <xf numFmtId="0" fontId="23" fillId="0" borderId="28" xfId="0" applyFont="1" applyFill="1" applyBorder="1" applyAlignment="1" applyProtection="1">
      <alignment horizontal="center" vertical="center" shrinkToFit="1"/>
    </xf>
    <xf numFmtId="0" fontId="40" fillId="0" borderId="8" xfId="0" applyFont="1" applyFill="1" applyBorder="1" applyAlignment="1" applyProtection="1">
      <alignment horizontal="left" vertical="center"/>
    </xf>
    <xf numFmtId="0" fontId="40" fillId="0" borderId="8" xfId="0" applyFont="1" applyFill="1" applyBorder="1" applyAlignment="1" applyProtection="1">
      <alignment horizontal="left" vertical="center" wrapText="1" shrinkToFit="1"/>
    </xf>
    <xf numFmtId="0" fontId="165" fillId="0" borderId="8" xfId="0" applyFont="1" applyFill="1" applyBorder="1" applyAlignment="1" applyProtection="1">
      <alignment horizontal="left" vertical="center"/>
    </xf>
    <xf numFmtId="0" fontId="165" fillId="0" borderId="9" xfId="0" applyFont="1" applyFill="1" applyBorder="1" applyAlignment="1" applyProtection="1">
      <alignment horizontal="left" vertical="center"/>
    </xf>
    <xf numFmtId="0" fontId="165" fillId="0" borderId="6" xfId="0" applyFont="1" applyFill="1" applyBorder="1" applyAlignment="1" applyProtection="1">
      <alignment horizontal="left" vertical="center"/>
    </xf>
    <xf numFmtId="0" fontId="165" fillId="0" borderId="7" xfId="0" applyFont="1" applyFill="1" applyBorder="1" applyAlignment="1" applyProtection="1">
      <alignment horizontal="left" vertical="center"/>
    </xf>
    <xf numFmtId="0" fontId="165" fillId="0" borderId="11" xfId="0" applyFont="1" applyFill="1" applyBorder="1" applyAlignment="1" applyProtection="1">
      <alignment horizontal="left" vertical="center"/>
    </xf>
    <xf numFmtId="0" fontId="165" fillId="0" borderId="12" xfId="0" applyFont="1" applyFill="1" applyBorder="1" applyAlignment="1" applyProtection="1">
      <alignment horizontal="left" vertical="center"/>
    </xf>
    <xf numFmtId="0" fontId="137" fillId="0" borderId="26" xfId="0" applyFont="1" applyFill="1" applyBorder="1" applyAlignment="1" applyProtection="1">
      <alignment horizontal="center" vertical="center" shrinkToFit="1"/>
    </xf>
    <xf numFmtId="0" fontId="137" fillId="0" borderId="27" xfId="0" applyFont="1" applyFill="1" applyBorder="1" applyAlignment="1" applyProtection="1">
      <alignment horizontal="center" vertical="center" shrinkToFit="1"/>
    </xf>
    <xf numFmtId="0" fontId="137" fillId="0" borderId="28" xfId="0" applyFont="1" applyFill="1" applyBorder="1" applyAlignment="1" applyProtection="1">
      <alignment horizontal="center" vertical="center" shrinkToFit="1"/>
    </xf>
    <xf numFmtId="0" fontId="165" fillId="0" borderId="8" xfId="0" applyFont="1" applyFill="1" applyBorder="1" applyAlignment="1" applyProtection="1">
      <alignment horizontal="left" vertical="center" wrapText="1" shrinkToFit="1"/>
    </xf>
    <xf numFmtId="0" fontId="165" fillId="0" borderId="5" xfId="0" applyFont="1" applyFill="1" applyBorder="1" applyAlignment="1" applyProtection="1">
      <alignment horizontal="left" vertical="center" wrapText="1" shrinkToFit="1"/>
    </xf>
    <xf numFmtId="0" fontId="165" fillId="0" borderId="9" xfId="0" applyFont="1" applyFill="1" applyBorder="1" applyAlignment="1" applyProtection="1">
      <alignment horizontal="left" vertical="center" wrapText="1" shrinkToFit="1"/>
    </xf>
    <xf numFmtId="0" fontId="165" fillId="0" borderId="6" xfId="0" applyFont="1" applyFill="1" applyBorder="1" applyAlignment="1" applyProtection="1">
      <alignment horizontal="left" vertical="center" wrapText="1" shrinkToFit="1"/>
    </xf>
    <xf numFmtId="0" fontId="165" fillId="0" borderId="0" xfId="0" applyFont="1" applyFill="1" applyBorder="1" applyAlignment="1" applyProtection="1">
      <alignment horizontal="left" vertical="center" wrapText="1" shrinkToFit="1"/>
    </xf>
    <xf numFmtId="0" fontId="165" fillId="0" borderId="7" xfId="0" applyFont="1" applyFill="1" applyBorder="1" applyAlignment="1" applyProtection="1">
      <alignment horizontal="left" vertical="center" wrapText="1" shrinkToFit="1"/>
    </xf>
    <xf numFmtId="0" fontId="165" fillId="0" borderId="11" xfId="0" applyFont="1" applyFill="1" applyBorder="1" applyAlignment="1" applyProtection="1">
      <alignment horizontal="left" vertical="center" wrapText="1" shrinkToFit="1"/>
    </xf>
    <xf numFmtId="0" fontId="165" fillId="0" borderId="1" xfId="0" applyFont="1" applyFill="1" applyBorder="1" applyAlignment="1" applyProtection="1">
      <alignment horizontal="left" vertical="center" wrapText="1" shrinkToFit="1"/>
    </xf>
    <xf numFmtId="0" fontId="165" fillId="0" borderId="12" xfId="0" applyFont="1" applyFill="1" applyBorder="1" applyAlignment="1" applyProtection="1">
      <alignment horizontal="left" vertical="center" wrapText="1" shrinkToFit="1"/>
    </xf>
    <xf numFmtId="0" fontId="137" fillId="0" borderId="5" xfId="0" applyFont="1" applyFill="1" applyBorder="1" applyAlignment="1" applyProtection="1">
      <alignment horizontal="left" vertical="center" wrapText="1" shrinkToFit="1"/>
    </xf>
    <xf numFmtId="0" fontId="137" fillId="0" borderId="9" xfId="0" applyFont="1" applyFill="1" applyBorder="1" applyAlignment="1" applyProtection="1">
      <alignment horizontal="left" vertical="center" wrapText="1" shrinkToFit="1"/>
    </xf>
    <xf numFmtId="0" fontId="137" fillId="0" borderId="6" xfId="0" applyFont="1" applyFill="1" applyBorder="1" applyAlignment="1" applyProtection="1">
      <alignment horizontal="left" vertical="center" wrapText="1" shrinkToFit="1"/>
    </xf>
    <xf numFmtId="0" fontId="137" fillId="0" borderId="0" xfId="0" applyFont="1" applyFill="1" applyBorder="1" applyAlignment="1" applyProtection="1">
      <alignment horizontal="left" vertical="center" wrapText="1" shrinkToFit="1"/>
    </xf>
    <xf numFmtId="0" fontId="137" fillId="0" borderId="7" xfId="0" applyFont="1" applyFill="1" applyBorder="1" applyAlignment="1" applyProtection="1">
      <alignment horizontal="left" vertical="center" wrapText="1" shrinkToFit="1"/>
    </xf>
    <xf numFmtId="0" fontId="137" fillId="0" borderId="11" xfId="0" applyFont="1" applyFill="1" applyBorder="1" applyAlignment="1" applyProtection="1">
      <alignment horizontal="left" vertical="center" wrapText="1" shrinkToFit="1"/>
    </xf>
    <xf numFmtId="0" fontId="137" fillId="0" borderId="1" xfId="0" applyFont="1" applyFill="1" applyBorder="1" applyAlignment="1" applyProtection="1">
      <alignment horizontal="left" vertical="center" wrapText="1" shrinkToFit="1"/>
    </xf>
    <xf numFmtId="0" fontId="137" fillId="0" borderId="12" xfId="0" applyFont="1" applyFill="1" applyBorder="1" applyAlignment="1" applyProtection="1">
      <alignment horizontal="left" vertical="center" wrapText="1" shrinkToFit="1"/>
    </xf>
    <xf numFmtId="0" fontId="27" fillId="0" borderId="141" xfId="0" applyNumberFormat="1" applyFont="1" applyFill="1" applyBorder="1" applyAlignment="1" applyProtection="1">
      <alignment horizontal="center" vertical="center" shrinkToFit="1"/>
    </xf>
    <xf numFmtId="0" fontId="96" fillId="0" borderId="5" xfId="0" applyFont="1" applyFill="1" applyBorder="1" applyAlignment="1" applyProtection="1">
      <alignment horizontal="left" vertical="center" wrapText="1" shrinkToFit="1"/>
    </xf>
    <xf numFmtId="0" fontId="96" fillId="0" borderId="9" xfId="0" applyFont="1" applyFill="1" applyBorder="1" applyAlignment="1" applyProtection="1">
      <alignment horizontal="left" vertical="center" wrapText="1" shrinkToFit="1"/>
    </xf>
    <xf numFmtId="0" fontId="96" fillId="0" borderId="6" xfId="0" applyFont="1" applyFill="1" applyBorder="1" applyAlignment="1" applyProtection="1">
      <alignment horizontal="left" vertical="center" wrapText="1" shrinkToFit="1"/>
    </xf>
    <xf numFmtId="0" fontId="96" fillId="0" borderId="0" xfId="0" applyFont="1" applyFill="1" applyBorder="1" applyAlignment="1" applyProtection="1">
      <alignment horizontal="left" vertical="center" wrapText="1" shrinkToFit="1"/>
    </xf>
    <xf numFmtId="0" fontId="96" fillId="0" borderId="7" xfId="0" applyFont="1" applyFill="1" applyBorder="1" applyAlignment="1" applyProtection="1">
      <alignment horizontal="left" vertical="center" wrapText="1" shrinkToFit="1"/>
    </xf>
    <xf numFmtId="0" fontId="96" fillId="0" borderId="11" xfId="0" applyFont="1" applyFill="1" applyBorder="1" applyAlignment="1" applyProtection="1">
      <alignment horizontal="left" vertical="center" wrapText="1" shrinkToFit="1"/>
    </xf>
    <xf numFmtId="0" fontId="96" fillId="0" borderId="1" xfId="0" applyFont="1" applyFill="1" applyBorder="1" applyAlignment="1" applyProtection="1">
      <alignment horizontal="left" vertical="center" wrapText="1" shrinkToFit="1"/>
    </xf>
    <xf numFmtId="0" fontId="96" fillId="0" borderId="12" xfId="0" applyFont="1" applyFill="1" applyBorder="1" applyAlignment="1" applyProtection="1">
      <alignment horizontal="left" vertical="center" wrapText="1" shrinkToFit="1"/>
    </xf>
    <xf numFmtId="0" fontId="51" fillId="0" borderId="2" xfId="0" applyFont="1" applyFill="1" applyBorder="1" applyAlignment="1" applyProtection="1">
      <alignment horizontal="left" vertical="center"/>
    </xf>
    <xf numFmtId="0" fontId="40" fillId="0" borderId="5" xfId="0" applyFont="1" applyFill="1" applyBorder="1" applyAlignment="1" applyProtection="1">
      <alignment horizontal="left" vertical="center" wrapText="1" shrinkToFit="1"/>
    </xf>
    <xf numFmtId="0" fontId="40" fillId="0" borderId="9" xfId="0" applyFont="1" applyFill="1" applyBorder="1" applyAlignment="1" applyProtection="1">
      <alignment horizontal="left" vertical="center" wrapText="1" shrinkToFit="1"/>
    </xf>
    <xf numFmtId="0" fontId="40" fillId="0" borderId="6" xfId="0" applyFont="1" applyFill="1" applyBorder="1" applyAlignment="1" applyProtection="1">
      <alignment horizontal="left" vertical="center" wrapText="1" shrinkToFit="1"/>
    </xf>
    <xf numFmtId="0" fontId="40" fillId="0" borderId="0" xfId="0" applyFont="1" applyFill="1" applyBorder="1" applyAlignment="1" applyProtection="1">
      <alignment horizontal="left" vertical="center" wrapText="1" shrinkToFit="1"/>
    </xf>
    <xf numFmtId="0" fontId="40" fillId="0" borderId="7" xfId="0" applyFont="1" applyFill="1" applyBorder="1" applyAlignment="1" applyProtection="1">
      <alignment horizontal="left" vertical="center" wrapText="1" shrinkToFit="1"/>
    </xf>
    <xf numFmtId="0" fontId="40" fillId="0" borderId="11" xfId="0" applyFont="1" applyFill="1" applyBorder="1" applyAlignment="1" applyProtection="1">
      <alignment horizontal="left" vertical="center" wrapText="1" shrinkToFit="1"/>
    </xf>
    <xf numFmtId="0" fontId="40" fillId="0" borderId="1" xfId="0" applyFont="1" applyFill="1" applyBorder="1" applyAlignment="1" applyProtection="1">
      <alignment horizontal="left" vertical="center" wrapText="1" shrinkToFit="1"/>
    </xf>
    <xf numFmtId="0" fontId="40" fillId="0" borderId="12" xfId="0" applyFont="1" applyFill="1" applyBorder="1" applyAlignment="1" applyProtection="1">
      <alignment horizontal="left" vertical="center" wrapText="1" shrinkToFit="1"/>
    </xf>
    <xf numFmtId="0" fontId="27" fillId="0" borderId="71" xfId="0" applyFont="1" applyFill="1" applyBorder="1" applyAlignment="1" applyProtection="1">
      <alignment horizontal="center" vertical="center"/>
    </xf>
    <xf numFmtId="0" fontId="27" fillId="0" borderId="80" xfId="0" applyFont="1" applyFill="1" applyBorder="1" applyAlignment="1" applyProtection="1">
      <alignment horizontal="center" vertical="center"/>
    </xf>
    <xf numFmtId="0" fontId="0" fillId="0" borderId="81" xfId="0" applyFill="1" applyBorder="1" applyAlignment="1" applyProtection="1">
      <alignment horizontal="center" vertical="center" shrinkToFit="1"/>
    </xf>
    <xf numFmtId="0" fontId="27" fillId="0" borderId="51" xfId="0" applyFont="1" applyFill="1" applyBorder="1" applyAlignment="1" applyProtection="1">
      <alignment horizontal="left" vertical="center" wrapText="1" shrinkToFit="1"/>
    </xf>
    <xf numFmtId="0" fontId="27" fillId="0" borderId="41" xfId="0" applyFont="1" applyFill="1" applyBorder="1" applyAlignment="1" applyProtection="1">
      <alignment horizontal="left" vertical="center" wrapText="1" shrinkToFit="1"/>
    </xf>
    <xf numFmtId="0" fontId="27" fillId="0" borderId="42" xfId="0" applyFont="1" applyFill="1" applyBorder="1" applyAlignment="1" applyProtection="1">
      <alignment horizontal="left" vertical="center" wrapText="1" shrinkToFit="1"/>
    </xf>
    <xf numFmtId="0" fontId="23" fillId="0" borderId="81" xfId="0" applyFont="1" applyFill="1" applyBorder="1" applyAlignment="1" applyProtection="1">
      <alignment horizontal="center" vertical="center" shrinkToFit="1"/>
    </xf>
    <xf numFmtId="0" fontId="27" fillId="0" borderId="142" xfId="0" applyNumberFormat="1" applyFont="1" applyFill="1" applyBorder="1" applyAlignment="1" applyProtection="1">
      <alignment horizontal="center" vertical="center" shrinkToFit="1"/>
    </xf>
    <xf numFmtId="0" fontId="2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left" vertical="center" wrapText="1"/>
    </xf>
    <xf numFmtId="0" fontId="160" fillId="0" borderId="0" xfId="0" applyFont="1" applyFill="1" applyAlignment="1" applyProtection="1">
      <alignment horizontal="right" vertical="center"/>
    </xf>
    <xf numFmtId="0" fontId="159" fillId="0" borderId="0" xfId="3" applyFont="1" applyFill="1" applyAlignment="1" applyProtection="1">
      <alignment horizontal="center" vertical="center"/>
    </xf>
    <xf numFmtId="0" fontId="41" fillId="0" borderId="1" xfId="3" applyFont="1" applyFill="1" applyBorder="1" applyAlignment="1" applyProtection="1">
      <alignment horizontal="center" vertical="center"/>
    </xf>
    <xf numFmtId="0" fontId="41" fillId="0" borderId="29" xfId="3" applyFont="1" applyFill="1" applyBorder="1" applyAlignment="1" applyProtection="1">
      <alignment horizontal="center" vertical="center"/>
    </xf>
    <xf numFmtId="0" fontId="41" fillId="0" borderId="31" xfId="3" applyFont="1" applyFill="1" applyBorder="1" applyAlignment="1" applyProtection="1">
      <alignment horizontal="center" vertical="center"/>
    </xf>
    <xf numFmtId="0" fontId="41" fillId="0" borderId="29" xfId="3" applyFont="1" applyFill="1" applyBorder="1" applyAlignment="1" applyProtection="1">
      <alignment horizontal="left" vertical="center" wrapText="1"/>
      <protection locked="0"/>
    </xf>
    <xf numFmtId="0" fontId="41" fillId="0" borderId="30" xfId="3" applyFont="1" applyFill="1" applyBorder="1" applyAlignment="1" applyProtection="1">
      <alignment horizontal="left" vertical="center" wrapText="1"/>
      <protection locked="0"/>
    </xf>
    <xf numFmtId="0" fontId="41" fillId="0" borderId="31" xfId="3" applyFont="1" applyFill="1" applyBorder="1" applyAlignment="1" applyProtection="1">
      <alignment horizontal="left" vertical="center" wrapText="1"/>
      <protection locked="0"/>
    </xf>
    <xf numFmtId="0" fontId="41" fillId="0" borderId="29" xfId="0" applyFont="1" applyFill="1" applyBorder="1" applyAlignment="1" applyProtection="1">
      <alignment horizontal="left" vertical="center"/>
    </xf>
    <xf numFmtId="0" fontId="41" fillId="0" borderId="30" xfId="0" applyFont="1" applyFill="1" applyBorder="1" applyAlignment="1" applyProtection="1">
      <alignment horizontal="left" vertical="center"/>
    </xf>
    <xf numFmtId="0" fontId="41" fillId="0" borderId="31" xfId="0" applyFont="1" applyFill="1" applyBorder="1" applyAlignment="1" applyProtection="1">
      <alignment horizontal="left" vertical="center"/>
    </xf>
    <xf numFmtId="0" fontId="41" fillId="0" borderId="3" xfId="3" applyFont="1" applyFill="1" applyBorder="1" applyAlignment="1" applyProtection="1">
      <alignment horizontal="left" vertical="center" wrapText="1"/>
      <protection locked="0"/>
    </xf>
    <xf numFmtId="0" fontId="41" fillId="0" borderId="10" xfId="3" applyFont="1" applyFill="1" applyBorder="1" applyAlignment="1" applyProtection="1">
      <alignment horizontal="left" vertical="center" wrapText="1"/>
      <protection locked="0"/>
    </xf>
    <xf numFmtId="0" fontId="41" fillId="0" borderId="3" xfId="0" applyFont="1" applyFill="1" applyBorder="1" applyAlignment="1" applyProtection="1">
      <alignment horizontal="center" vertical="center"/>
      <protection locked="0"/>
    </xf>
    <xf numFmtId="0" fontId="41" fillId="0" borderId="10" xfId="0" applyFont="1" applyFill="1" applyBorder="1" applyAlignment="1" applyProtection="1">
      <alignment horizontal="center" vertical="center"/>
      <protection locked="0"/>
    </xf>
    <xf numFmtId="0" fontId="41" fillId="0" borderId="4" xfId="3" applyFont="1" applyFill="1" applyBorder="1" applyAlignment="1" applyProtection="1">
      <alignment horizontal="left" vertical="center" wrapText="1"/>
      <protection locked="0"/>
    </xf>
    <xf numFmtId="0" fontId="41" fillId="0" borderId="27" xfId="3" applyFont="1" applyFill="1" applyBorder="1" applyAlignment="1" applyProtection="1">
      <alignment horizontal="center" vertical="center" textRotation="255"/>
    </xf>
    <xf numFmtId="0" fontId="41" fillId="0" borderId="3" xfId="3" applyFont="1" applyFill="1" applyBorder="1" applyAlignment="1" applyProtection="1">
      <alignment horizontal="center" vertical="center"/>
    </xf>
    <xf numFmtId="0" fontId="41" fillId="0" borderId="10" xfId="3" applyFont="1" applyFill="1" applyBorder="1" applyAlignment="1" applyProtection="1">
      <alignment horizontal="center" vertical="center"/>
    </xf>
    <xf numFmtId="0" fontId="41" fillId="0" borderId="4" xfId="3" applyFont="1" applyFill="1" applyBorder="1" applyAlignment="1" applyProtection="1">
      <alignment horizontal="center" vertical="center"/>
    </xf>
    <xf numFmtId="0" fontId="175" fillId="0" borderId="3" xfId="0" applyFont="1" applyFill="1" applyBorder="1" applyAlignment="1" applyProtection="1">
      <alignment horizontal="center" vertical="center" wrapText="1"/>
    </xf>
    <xf numFmtId="0" fontId="175" fillId="0" borderId="10" xfId="0" applyFont="1" applyFill="1" applyBorder="1" applyAlignment="1" applyProtection="1">
      <alignment horizontal="center" vertical="center"/>
    </xf>
    <xf numFmtId="0" fontId="41" fillId="0" borderId="0" xfId="0" applyFont="1" applyFill="1" applyAlignment="1" applyProtection="1">
      <alignment horizontal="center" vertical="center"/>
    </xf>
    <xf numFmtId="0" fontId="41" fillId="0" borderId="0" xfId="3" applyFont="1" applyFill="1" applyBorder="1" applyAlignment="1" applyProtection="1">
      <alignment horizontal="center" vertical="center"/>
    </xf>
    <xf numFmtId="0" fontId="41" fillId="0" borderId="7" xfId="3" applyFont="1" applyFill="1" applyBorder="1" applyAlignment="1" applyProtection="1">
      <alignment horizontal="center" vertical="center"/>
    </xf>
    <xf numFmtId="187" fontId="160" fillId="0" borderId="107" xfId="0" applyNumberFormat="1" applyFont="1" applyFill="1" applyBorder="1" applyAlignment="1" applyProtection="1">
      <alignment horizontal="distributed" vertical="center" indent="2"/>
      <protection locked="0"/>
    </xf>
    <xf numFmtId="187" fontId="160" fillId="0" borderId="14" xfId="0" applyNumberFormat="1" applyFont="1" applyFill="1" applyBorder="1" applyAlignment="1" applyProtection="1">
      <alignment horizontal="distributed" vertical="center" indent="2"/>
      <protection locked="0"/>
    </xf>
    <xf numFmtId="187" fontId="160" fillId="0" borderId="177" xfId="0" applyNumberFormat="1" applyFont="1" applyFill="1" applyBorder="1" applyAlignment="1" applyProtection="1">
      <alignment horizontal="distributed" vertical="center" indent="2"/>
      <protection locked="0"/>
    </xf>
    <xf numFmtId="187" fontId="160" fillId="0" borderId="6" xfId="0" applyNumberFormat="1" applyFont="1" applyFill="1" applyBorder="1" applyAlignment="1" applyProtection="1">
      <alignment horizontal="distributed" vertical="center" indent="2"/>
      <protection locked="0"/>
    </xf>
    <xf numFmtId="187" fontId="160" fillId="0" borderId="0" xfId="0" applyNumberFormat="1" applyFont="1" applyFill="1" applyBorder="1" applyAlignment="1" applyProtection="1">
      <alignment horizontal="distributed" vertical="center" indent="2"/>
      <protection locked="0"/>
    </xf>
    <xf numFmtId="187" fontId="160" fillId="0" borderId="7" xfId="0" applyNumberFormat="1" applyFont="1" applyFill="1" applyBorder="1" applyAlignment="1" applyProtection="1">
      <alignment horizontal="distributed" vertical="center" indent="2"/>
      <protection locked="0"/>
    </xf>
    <xf numFmtId="0" fontId="41" fillId="0" borderId="6" xfId="0" applyFont="1" applyFill="1" applyBorder="1" applyAlignment="1" applyProtection="1">
      <alignment horizontal="center" vertical="center"/>
    </xf>
    <xf numFmtId="0" fontId="41" fillId="0" borderId="107" xfId="3" applyFont="1" applyFill="1" applyBorder="1" applyAlignment="1" applyProtection="1">
      <alignment horizontal="center" vertical="center"/>
    </xf>
    <xf numFmtId="0" fontId="41" fillId="0" borderId="177" xfId="3" applyFont="1" applyFill="1" applyBorder="1" applyAlignment="1" applyProtection="1">
      <alignment horizontal="center" vertical="center"/>
    </xf>
    <xf numFmtId="0" fontId="41" fillId="0" borderId="6" xfId="3" applyFont="1" applyFill="1" applyBorder="1" applyAlignment="1" applyProtection="1">
      <alignment horizontal="center" vertical="center"/>
    </xf>
    <xf numFmtId="0" fontId="41" fillId="0" borderId="11" xfId="3" applyFont="1" applyFill="1" applyBorder="1" applyAlignment="1" applyProtection="1">
      <alignment horizontal="center" vertical="center"/>
    </xf>
    <xf numFmtId="0" fontId="41" fillId="0" borderId="12" xfId="3" applyFont="1" applyFill="1" applyBorder="1" applyAlignment="1" applyProtection="1">
      <alignment horizontal="center" vertical="center"/>
    </xf>
    <xf numFmtId="0" fontId="160" fillId="0" borderId="107" xfId="3" applyFont="1" applyFill="1" applyBorder="1" applyAlignment="1" applyProtection="1">
      <alignment horizontal="left" vertical="center" wrapText="1"/>
      <protection locked="0"/>
    </xf>
    <xf numFmtId="0" fontId="160" fillId="0" borderId="14" xfId="3" applyFont="1" applyFill="1" applyBorder="1" applyAlignment="1" applyProtection="1">
      <alignment horizontal="left" vertical="center" wrapText="1"/>
      <protection locked="0"/>
    </xf>
    <xf numFmtId="0" fontId="160" fillId="0" borderId="177" xfId="3" applyFont="1" applyFill="1" applyBorder="1" applyAlignment="1" applyProtection="1">
      <alignment horizontal="left" vertical="center" wrapText="1"/>
      <protection locked="0"/>
    </xf>
    <xf numFmtId="0" fontId="160" fillId="0" borderId="6" xfId="3" applyFont="1" applyFill="1" applyBorder="1" applyAlignment="1" applyProtection="1">
      <alignment horizontal="left" vertical="center" wrapText="1"/>
      <protection locked="0"/>
    </xf>
    <xf numFmtId="0" fontId="160" fillId="0" borderId="0" xfId="3" applyFont="1" applyFill="1" applyBorder="1" applyAlignment="1" applyProtection="1">
      <alignment horizontal="left" vertical="center" wrapText="1"/>
      <protection locked="0"/>
    </xf>
    <xf numFmtId="0" fontId="160" fillId="0" borderId="7" xfId="3" applyFont="1" applyFill="1" applyBorder="1" applyAlignment="1" applyProtection="1">
      <alignment horizontal="left" vertical="center" wrapText="1"/>
      <protection locked="0"/>
    </xf>
    <xf numFmtId="0" fontId="160" fillId="0" borderId="11" xfId="3" applyFont="1" applyFill="1" applyBorder="1" applyAlignment="1" applyProtection="1">
      <alignment horizontal="left" vertical="center" wrapText="1"/>
      <protection locked="0"/>
    </xf>
    <xf numFmtId="0" fontId="160" fillId="0" borderId="1" xfId="3" applyFont="1" applyFill="1" applyBorder="1" applyAlignment="1" applyProtection="1">
      <alignment horizontal="left" vertical="center" wrapText="1"/>
      <protection locked="0"/>
    </xf>
    <xf numFmtId="0" fontId="160" fillId="0" borderId="12" xfId="3" applyFont="1" applyFill="1" applyBorder="1" applyAlignment="1" applyProtection="1">
      <alignment horizontal="left" vertical="center" wrapText="1"/>
      <protection locked="0"/>
    </xf>
    <xf numFmtId="0" fontId="41" fillId="0" borderId="17" xfId="3" applyFont="1" applyFill="1" applyBorder="1" applyAlignment="1" applyProtection="1">
      <alignment horizontal="center" vertical="center"/>
    </xf>
    <xf numFmtId="0" fontId="160" fillId="0" borderId="16" xfId="3" applyFont="1" applyFill="1" applyBorder="1" applyAlignment="1" applyProtection="1">
      <alignment horizontal="center" vertical="center"/>
    </xf>
    <xf numFmtId="0" fontId="160" fillId="0" borderId="0" xfId="3" applyFont="1" applyFill="1" applyBorder="1" applyAlignment="1" applyProtection="1">
      <alignment horizontal="center" vertical="center"/>
    </xf>
    <xf numFmtId="0" fontId="164" fillId="0" borderId="107" xfId="3" applyFont="1" applyFill="1" applyBorder="1" applyAlignment="1" applyProtection="1">
      <alignment horizontal="left" vertical="center" wrapText="1"/>
      <protection locked="0"/>
    </xf>
    <xf numFmtId="0" fontId="164" fillId="0" borderId="14" xfId="3" applyFont="1" applyFill="1" applyBorder="1" applyAlignment="1" applyProtection="1">
      <alignment horizontal="left" vertical="center" wrapText="1"/>
      <protection locked="0"/>
    </xf>
    <xf numFmtId="0" fontId="160" fillId="0" borderId="16" xfId="3" applyFont="1" applyFill="1" applyBorder="1" applyAlignment="1" applyProtection="1">
      <alignment horizontal="center" vertical="center"/>
      <protection locked="0"/>
    </xf>
    <xf numFmtId="0" fontId="160" fillId="0" borderId="0" xfId="3" applyFont="1" applyFill="1" applyBorder="1" applyAlignment="1" applyProtection="1">
      <alignment horizontal="center" vertical="center"/>
      <protection locked="0"/>
    </xf>
    <xf numFmtId="187" fontId="185" fillId="0" borderId="107" xfId="0" applyNumberFormat="1" applyFont="1" applyFill="1" applyBorder="1" applyAlignment="1" applyProtection="1">
      <alignment horizontal="distributed" vertical="center" indent="2"/>
    </xf>
    <xf numFmtId="187" fontId="185" fillId="0" borderId="14" xfId="0" applyNumberFormat="1" applyFont="1" applyFill="1" applyBorder="1" applyAlignment="1" applyProtection="1">
      <alignment horizontal="distributed" vertical="center" indent="2"/>
    </xf>
    <xf numFmtId="187" fontId="185" fillId="0" borderId="177" xfId="0" applyNumberFormat="1" applyFont="1" applyFill="1" applyBorder="1" applyAlignment="1" applyProtection="1">
      <alignment horizontal="distributed" vertical="center" indent="2"/>
    </xf>
    <xf numFmtId="187" fontId="185" fillId="0" borderId="6" xfId="0" applyNumberFormat="1" applyFont="1" applyFill="1" applyBorder="1" applyAlignment="1" applyProtection="1">
      <alignment horizontal="distributed" vertical="center" indent="2"/>
    </xf>
    <xf numFmtId="187" fontId="185" fillId="0" borderId="0" xfId="0" applyNumberFormat="1" applyFont="1" applyFill="1" applyBorder="1" applyAlignment="1" applyProtection="1">
      <alignment horizontal="distributed" vertical="center" indent="2"/>
    </xf>
    <xf numFmtId="187" fontId="185" fillId="0" borderId="7" xfId="0" applyNumberFormat="1" applyFont="1" applyFill="1" applyBorder="1" applyAlignment="1" applyProtection="1">
      <alignment horizontal="distributed" vertical="center" indent="2"/>
    </xf>
    <xf numFmtId="0" fontId="41" fillId="0" borderId="3" xfId="0" applyFont="1" applyFill="1" applyBorder="1" applyAlignment="1" applyProtection="1">
      <alignment horizontal="center" vertical="center" wrapText="1"/>
    </xf>
    <xf numFmtId="0" fontId="41" fillId="0" borderId="10" xfId="0" applyFont="1" applyFill="1" applyBorder="1" applyAlignment="1" applyProtection="1">
      <alignment horizontal="center" vertical="center"/>
    </xf>
    <xf numFmtId="0" fontId="41" fillId="0" borderId="3" xfId="0" applyFont="1" applyFill="1" applyBorder="1" applyAlignment="1" applyProtection="1">
      <alignment horizontal="left" vertical="center"/>
    </xf>
    <xf numFmtId="0" fontId="41" fillId="0" borderId="10" xfId="0" applyFont="1" applyFill="1" applyBorder="1" applyAlignment="1" applyProtection="1">
      <alignment horizontal="left" vertical="center"/>
    </xf>
    <xf numFmtId="0" fontId="41" fillId="0" borderId="3" xfId="0" applyFont="1" applyFill="1" applyBorder="1" applyAlignment="1" applyProtection="1">
      <alignment horizontal="left" vertical="center" wrapText="1"/>
    </xf>
    <xf numFmtId="0" fontId="41" fillId="0" borderId="3" xfId="0" applyFont="1" applyFill="1" applyBorder="1" applyAlignment="1" applyProtection="1">
      <alignment horizontal="center" vertical="center"/>
    </xf>
    <xf numFmtId="0" fontId="43" fillId="0" borderId="0" xfId="0" applyFont="1" applyFill="1" applyAlignment="1">
      <alignment horizontal="center" vertical="center"/>
    </xf>
    <xf numFmtId="0" fontId="26" fillId="0" borderId="41" xfId="0" applyFont="1" applyFill="1" applyBorder="1" applyAlignment="1">
      <alignment horizontal="left"/>
    </xf>
    <xf numFmtId="0" fontId="26" fillId="0" borderId="53" xfId="0" applyFont="1" applyFill="1" applyBorder="1" applyAlignment="1">
      <alignment horizontal="center" vertical="center"/>
    </xf>
    <xf numFmtId="0" fontId="26" fillId="0" borderId="55" xfId="0" applyFont="1" applyFill="1" applyBorder="1" applyAlignment="1">
      <alignment horizontal="center" vertical="center"/>
    </xf>
    <xf numFmtId="0" fontId="44" fillId="0" borderId="56" xfId="0" applyFont="1" applyFill="1" applyBorder="1" applyAlignment="1">
      <alignment horizontal="center" vertical="center"/>
    </xf>
    <xf numFmtId="0" fontId="44" fillId="0" borderId="55" xfId="0" applyFont="1" applyFill="1" applyBorder="1" applyAlignment="1">
      <alignment horizontal="center" vertical="center"/>
    </xf>
    <xf numFmtId="0" fontId="26" fillId="0" borderId="35" xfId="0" applyFont="1" applyFill="1" applyBorder="1" applyAlignment="1" applyProtection="1">
      <alignment horizontal="left" vertical="center"/>
      <protection locked="0"/>
    </xf>
    <xf numFmtId="0" fontId="26" fillId="0" borderId="37" xfId="0" applyFont="1" applyFill="1" applyBorder="1" applyAlignment="1" applyProtection="1">
      <alignment horizontal="left" vertical="center"/>
      <protection locked="0"/>
    </xf>
    <xf numFmtId="0" fontId="26" fillId="0" borderId="45" xfId="0" applyFont="1" applyFill="1" applyBorder="1" applyAlignment="1" applyProtection="1">
      <alignment horizontal="left" vertical="center"/>
      <protection locked="0"/>
    </xf>
    <xf numFmtId="0" fontId="26" fillId="0" borderId="12" xfId="0" applyFont="1" applyFill="1" applyBorder="1" applyAlignment="1" applyProtection="1">
      <alignment horizontal="left" vertical="center"/>
      <protection locked="0"/>
    </xf>
    <xf numFmtId="0" fontId="26" fillId="0" borderId="6" xfId="0" applyFont="1" applyFill="1" applyBorder="1" applyAlignment="1" applyProtection="1">
      <alignment horizontal="left" vertical="center"/>
      <protection locked="0"/>
    </xf>
    <xf numFmtId="0" fontId="26" fillId="0" borderId="7" xfId="0" applyFont="1" applyFill="1" applyBorder="1" applyAlignment="1" applyProtection="1">
      <alignment horizontal="left"/>
      <protection locked="0"/>
    </xf>
    <xf numFmtId="0" fontId="26" fillId="0" borderId="11" xfId="0" applyFont="1" applyFill="1" applyBorder="1" applyAlignment="1" applyProtection="1">
      <alignment horizontal="left"/>
      <protection locked="0"/>
    </xf>
    <xf numFmtId="0" fontId="26" fillId="0" borderId="12" xfId="0" applyFont="1" applyFill="1" applyBorder="1" applyAlignment="1" applyProtection="1">
      <alignment horizontal="left"/>
      <protection locked="0"/>
    </xf>
    <xf numFmtId="178" fontId="26" fillId="0" borderId="78" xfId="0" applyNumberFormat="1" applyFont="1" applyFill="1" applyBorder="1" applyAlignment="1" applyProtection="1">
      <alignment horizontal="right" vertical="center" shrinkToFit="1"/>
      <protection locked="0"/>
    </xf>
    <xf numFmtId="178" fontId="26" fillId="0" borderId="28" xfId="0" applyNumberFormat="1" applyFont="1" applyFill="1" applyBorder="1" applyAlignment="1" applyProtection="1">
      <alignment horizontal="right" vertical="center" shrinkToFit="1"/>
      <protection locked="0"/>
    </xf>
    <xf numFmtId="0" fontId="26" fillId="0" borderId="67" xfId="0" applyFont="1" applyFill="1" applyBorder="1" applyAlignment="1" applyProtection="1">
      <alignment horizontal="left" vertical="center"/>
      <protection locked="0"/>
    </xf>
    <xf numFmtId="0" fontId="26" fillId="0" borderId="68" xfId="0" applyFont="1" applyFill="1" applyBorder="1" applyAlignment="1" applyProtection="1">
      <alignment horizontal="left" vertical="center"/>
      <protection locked="0"/>
    </xf>
    <xf numFmtId="0" fontId="26" fillId="0" borderId="48" xfId="0" applyFont="1" applyFill="1" applyBorder="1" applyAlignment="1" applyProtection="1">
      <alignment horizontal="left" vertical="center"/>
      <protection locked="0"/>
    </xf>
    <xf numFmtId="0" fontId="26" fillId="0" borderId="9" xfId="0" applyFont="1" applyFill="1" applyBorder="1" applyAlignment="1" applyProtection="1">
      <alignment horizontal="left" vertical="center"/>
      <protection locked="0"/>
    </xf>
    <xf numFmtId="0" fontId="26" fillId="0" borderId="8" xfId="0" applyFont="1" applyFill="1" applyBorder="1" applyAlignment="1" applyProtection="1">
      <alignment horizontal="left" vertical="center"/>
      <protection locked="0"/>
    </xf>
    <xf numFmtId="0" fontId="26" fillId="0" borderId="9" xfId="0" applyFont="1" applyFill="1" applyBorder="1" applyAlignment="1" applyProtection="1">
      <alignment horizontal="left"/>
      <protection locked="0"/>
    </xf>
    <xf numFmtId="178" fontId="26" fillId="0" borderId="26" xfId="0" applyNumberFormat="1" applyFont="1" applyFill="1" applyBorder="1" applyAlignment="1" applyProtection="1">
      <alignment horizontal="right" vertical="center" shrinkToFit="1"/>
      <protection locked="0"/>
    </xf>
    <xf numFmtId="0" fontId="26" fillId="0" borderId="40" xfId="0" applyFont="1" applyFill="1" applyBorder="1" applyAlignment="1" applyProtection="1">
      <alignment horizontal="left" vertical="center"/>
      <protection locked="0"/>
    </xf>
    <xf numFmtId="0" fontId="26" fillId="0" borderId="42" xfId="0" applyFont="1" applyFill="1" applyBorder="1" applyAlignment="1" applyProtection="1">
      <alignment horizontal="left" vertical="center"/>
      <protection locked="0"/>
    </xf>
    <xf numFmtId="0" fontId="26" fillId="0" borderId="51" xfId="0" applyFont="1" applyFill="1" applyBorder="1" applyAlignment="1" applyProtection="1">
      <alignment horizontal="left"/>
      <protection locked="0"/>
    </xf>
    <xf numFmtId="0" fontId="26" fillId="0" borderId="42" xfId="0" applyFont="1" applyFill="1" applyBorder="1" applyAlignment="1" applyProtection="1">
      <alignment horizontal="left"/>
      <protection locked="0"/>
    </xf>
    <xf numFmtId="178" fontId="26" fillId="0" borderId="81" xfId="0" applyNumberFormat="1" applyFont="1" applyFill="1" applyBorder="1" applyAlignment="1" applyProtection="1">
      <alignment horizontal="right" vertical="center" shrinkToFit="1"/>
      <protection locked="0"/>
    </xf>
    <xf numFmtId="0" fontId="26" fillId="0" borderId="65" xfId="0" applyFont="1" applyFill="1" applyBorder="1" applyAlignment="1" applyProtection="1">
      <alignment horizontal="left" vertical="center"/>
      <protection locked="0"/>
    </xf>
    <xf numFmtId="0" fontId="12" fillId="0" borderId="50"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40" xfId="0" applyFont="1" applyFill="1" applyBorder="1" applyAlignment="1">
      <alignment horizontal="center" vertical="center"/>
    </xf>
    <xf numFmtId="0" fontId="12" fillId="0" borderId="41" xfId="0" applyFont="1" applyFill="1" applyBorder="1" applyAlignment="1">
      <alignment horizontal="center" vertical="center"/>
    </xf>
    <xf numFmtId="0" fontId="12" fillId="0" borderId="42" xfId="0" applyFont="1" applyFill="1" applyBorder="1" applyAlignment="1">
      <alignment horizontal="center" vertical="center"/>
    </xf>
    <xf numFmtId="178" fontId="26" fillId="0" borderId="78" xfId="0" applyNumberFormat="1" applyFont="1" applyFill="1" applyBorder="1" applyAlignment="1">
      <alignment horizontal="right" vertical="center" shrinkToFit="1"/>
    </xf>
    <xf numFmtId="178" fontId="26" fillId="0" borderId="81" xfId="0" applyNumberFormat="1" applyFont="1" applyFill="1" applyBorder="1" applyAlignment="1">
      <alignment horizontal="right" vertical="center" shrinkToFit="1"/>
    </xf>
    <xf numFmtId="0" fontId="15" fillId="0" borderId="89" xfId="0" applyFont="1" applyFill="1" applyBorder="1" applyAlignment="1">
      <alignment horizontal="center" vertical="center"/>
    </xf>
    <xf numFmtId="0" fontId="15" fillId="0" borderId="90" xfId="0" applyFont="1" applyFill="1" applyBorder="1" applyAlignment="1">
      <alignment horizontal="center" vertical="center"/>
    </xf>
    <xf numFmtId="0" fontId="26" fillId="0" borderId="54" xfId="0" applyFont="1" applyFill="1" applyBorder="1" applyAlignment="1">
      <alignment horizontal="center" vertical="center"/>
    </xf>
    <xf numFmtId="0" fontId="26" fillId="0" borderId="36" xfId="0" applyFont="1" applyFill="1" applyBorder="1" applyAlignment="1" applyProtection="1">
      <alignment horizontal="left" vertical="center"/>
      <protection locked="0"/>
    </xf>
    <xf numFmtId="0" fontId="26" fillId="0" borderId="1" xfId="0" applyFont="1" applyFill="1" applyBorder="1" applyAlignment="1" applyProtection="1">
      <alignment horizontal="left" vertical="center"/>
      <protection locked="0"/>
    </xf>
    <xf numFmtId="0" fontId="26" fillId="0" borderId="5" xfId="0" applyFont="1" applyFill="1" applyBorder="1" applyAlignment="1" applyProtection="1">
      <alignment horizontal="left" vertical="center"/>
      <protection locked="0"/>
    </xf>
    <xf numFmtId="0" fontId="26" fillId="0" borderId="91" xfId="0" applyFont="1" applyFill="1" applyBorder="1" applyAlignment="1" applyProtection="1">
      <alignment horizontal="left" vertical="center"/>
      <protection locked="0"/>
    </xf>
    <xf numFmtId="0" fontId="26" fillId="0" borderId="61" xfId="0" applyFont="1" applyFill="1" applyBorder="1" applyAlignment="1" applyProtection="1">
      <alignment horizontal="left" vertical="center"/>
      <protection locked="0"/>
    </xf>
    <xf numFmtId="0" fontId="26" fillId="0" borderId="60" xfId="0" applyFont="1" applyFill="1" applyBorder="1" applyAlignment="1" applyProtection="1">
      <alignment horizontal="left" vertical="center"/>
      <protection locked="0"/>
    </xf>
    <xf numFmtId="0" fontId="26" fillId="0" borderId="63" xfId="0" applyFont="1" applyFill="1" applyBorder="1" applyAlignment="1" applyProtection="1">
      <alignment horizontal="left" vertical="center"/>
      <protection locked="0"/>
    </xf>
    <xf numFmtId="0" fontId="26" fillId="0" borderId="41" xfId="0" applyFont="1" applyFill="1" applyBorder="1" applyAlignment="1" applyProtection="1">
      <alignment horizontal="left" vertical="center"/>
      <protection locked="0"/>
    </xf>
    <xf numFmtId="0" fontId="44" fillId="0" borderId="53" xfId="0" applyFont="1" applyFill="1" applyBorder="1" applyAlignment="1">
      <alignment horizontal="center" vertical="center"/>
    </xf>
    <xf numFmtId="0" fontId="44" fillId="0" borderId="56" xfId="0" applyFont="1" applyFill="1" applyBorder="1" applyAlignment="1">
      <alignment horizontal="center" vertical="center" shrinkToFit="1"/>
    </xf>
    <xf numFmtId="0" fontId="44" fillId="0" borderId="54" xfId="0" applyFont="1" applyFill="1" applyBorder="1" applyAlignment="1">
      <alignment horizontal="center" vertical="center" shrinkToFit="1"/>
    </xf>
    <xf numFmtId="0" fontId="44" fillId="0" borderId="55" xfId="0" applyFont="1" applyFill="1" applyBorder="1" applyAlignment="1">
      <alignment horizontal="center" vertical="center" shrinkToFit="1"/>
    </xf>
    <xf numFmtId="0" fontId="26" fillId="0" borderId="93" xfId="0" applyFont="1" applyFill="1" applyBorder="1" applyAlignment="1" applyProtection="1">
      <alignment horizontal="left" vertical="center"/>
      <protection locked="0"/>
    </xf>
    <xf numFmtId="0" fontId="26" fillId="0" borderId="75" xfId="0" applyFont="1" applyFill="1" applyBorder="1" applyAlignment="1" applyProtection="1">
      <alignment horizontal="left" vertical="center"/>
      <protection locked="0"/>
    </xf>
    <xf numFmtId="0" fontId="26" fillId="0" borderId="73" xfId="0" applyFont="1" applyFill="1" applyBorder="1" applyAlignment="1" applyProtection="1">
      <alignment horizontal="left" vertical="center"/>
      <protection locked="0"/>
    </xf>
    <xf numFmtId="0" fontId="26" fillId="0" borderId="74" xfId="0" applyFont="1" applyFill="1" applyBorder="1" applyAlignment="1" applyProtection="1">
      <alignment horizontal="left" vertical="center"/>
      <protection locked="0"/>
    </xf>
    <xf numFmtId="0" fontId="26" fillId="0" borderId="92" xfId="0" applyFont="1" applyFill="1" applyBorder="1" applyAlignment="1" applyProtection="1">
      <alignment horizontal="left" vertical="center"/>
      <protection locked="0"/>
    </xf>
    <xf numFmtId="0" fontId="26" fillId="0" borderId="10" xfId="0" applyFont="1" applyFill="1" applyBorder="1" applyAlignment="1" applyProtection="1">
      <alignment horizontal="left" vertical="center"/>
      <protection locked="0"/>
    </xf>
    <xf numFmtId="0" fontId="26" fillId="0" borderId="3" xfId="0" applyFont="1" applyFill="1" applyBorder="1" applyAlignment="1" applyProtection="1">
      <alignment horizontal="left" vertical="center"/>
      <protection locked="0"/>
    </xf>
    <xf numFmtId="0" fontId="26" fillId="0" borderId="4" xfId="0" applyFont="1" applyFill="1" applyBorder="1" applyAlignment="1" applyProtection="1">
      <alignment horizontal="left" vertical="center"/>
      <protection locked="0"/>
    </xf>
    <xf numFmtId="0" fontId="26" fillId="0" borderId="93" xfId="0" applyFont="1" applyFill="1" applyBorder="1" applyAlignment="1">
      <alignment horizontal="left" vertical="center"/>
    </xf>
    <xf numFmtId="0" fontId="26" fillId="0" borderId="75" xfId="0" applyFont="1" applyFill="1" applyBorder="1" applyAlignment="1">
      <alignment horizontal="left" vertical="center"/>
    </xf>
    <xf numFmtId="0" fontId="26" fillId="0" borderId="73" xfId="0" applyFont="1" applyFill="1" applyBorder="1" applyAlignment="1">
      <alignment horizontal="left" vertical="center"/>
    </xf>
    <xf numFmtId="0" fontId="26" fillId="0" borderId="74" xfId="0" applyFont="1" applyFill="1" applyBorder="1" applyAlignment="1">
      <alignment horizontal="left" vertical="center"/>
    </xf>
    <xf numFmtId="0" fontId="26" fillId="0" borderId="92" xfId="0" applyFont="1" applyFill="1" applyBorder="1" applyAlignment="1">
      <alignment horizontal="left" vertical="center"/>
    </xf>
    <xf numFmtId="0" fontId="26" fillId="0" borderId="10" xfId="0" applyFont="1" applyFill="1" applyBorder="1" applyAlignment="1">
      <alignment horizontal="left" vertical="center"/>
    </xf>
    <xf numFmtId="0" fontId="26" fillId="0" borderId="3" xfId="0" applyFont="1" applyFill="1" applyBorder="1" applyAlignment="1">
      <alignment horizontal="left" vertical="center"/>
    </xf>
    <xf numFmtId="0" fontId="26" fillId="0" borderId="4" xfId="0" applyFont="1" applyFill="1" applyBorder="1" applyAlignment="1">
      <alignment horizontal="left" vertical="center"/>
    </xf>
    <xf numFmtId="0" fontId="26" fillId="0" borderId="91" xfId="0" applyFont="1" applyFill="1" applyBorder="1" applyAlignment="1">
      <alignment horizontal="left" vertical="center"/>
    </xf>
    <xf numFmtId="0" fontId="26" fillId="0" borderId="61" xfId="0" applyFont="1" applyFill="1" applyBorder="1" applyAlignment="1">
      <alignment horizontal="left" vertical="center"/>
    </xf>
    <xf numFmtId="0" fontId="26" fillId="0" borderId="60" xfId="0" applyFont="1" applyFill="1" applyBorder="1" applyAlignment="1">
      <alignment horizontal="left" vertical="center"/>
    </xf>
    <xf numFmtId="0" fontId="26" fillId="0" borderId="63" xfId="0" applyFont="1" applyFill="1" applyBorder="1" applyAlignment="1">
      <alignment horizontal="left" vertical="center"/>
    </xf>
    <xf numFmtId="0" fontId="54" fillId="0" borderId="48" xfId="0" applyFont="1" applyFill="1" applyBorder="1" applyAlignment="1">
      <alignment horizontal="left" vertical="center"/>
    </xf>
    <xf numFmtId="0" fontId="54" fillId="0" borderId="5" xfId="0" applyFont="1" applyFill="1" applyBorder="1" applyAlignment="1">
      <alignment horizontal="left" vertical="center"/>
    </xf>
    <xf numFmtId="0" fontId="54" fillId="0" borderId="9" xfId="0" applyFont="1" applyFill="1" applyBorder="1" applyAlignment="1">
      <alignment horizontal="left" vertical="center"/>
    </xf>
    <xf numFmtId="0" fontId="54" fillId="0" borderId="45" xfId="0" applyFont="1" applyFill="1" applyBorder="1" applyAlignment="1">
      <alignment horizontal="left" vertical="center"/>
    </xf>
    <xf numFmtId="0" fontId="54" fillId="0" borderId="1" xfId="0" applyFont="1" applyFill="1" applyBorder="1" applyAlignment="1">
      <alignment horizontal="left" vertical="center"/>
    </xf>
    <xf numFmtId="0" fontId="54" fillId="0" borderId="12" xfId="0" applyFont="1" applyFill="1" applyBorder="1" applyAlignment="1">
      <alignment horizontal="left" vertical="center"/>
    </xf>
    <xf numFmtId="178" fontId="54" fillId="0" borderId="26" xfId="0" applyNumberFormat="1" applyFont="1" applyFill="1" applyBorder="1" applyAlignment="1">
      <alignment horizontal="right" vertical="center" shrinkToFit="1"/>
    </xf>
    <xf numFmtId="178" fontId="54" fillId="0" borderId="28" xfId="0" applyNumberFormat="1" applyFont="1" applyFill="1" applyBorder="1" applyAlignment="1">
      <alignment horizontal="right" vertical="center" shrinkToFit="1"/>
    </xf>
    <xf numFmtId="0" fontId="54" fillId="0" borderId="68" xfId="0" applyFont="1" applyFill="1" applyBorder="1" applyAlignment="1">
      <alignment horizontal="left" vertical="center"/>
    </xf>
    <xf numFmtId="0" fontId="54" fillId="0" borderId="40" xfId="0" applyFont="1" applyFill="1" applyBorder="1" applyAlignment="1">
      <alignment horizontal="left" vertical="center"/>
    </xf>
    <xf numFmtId="0" fontId="54" fillId="0" borderId="41" xfId="0" applyFont="1" applyFill="1" applyBorder="1" applyAlignment="1">
      <alignment horizontal="left" vertical="center"/>
    </xf>
    <xf numFmtId="0" fontId="54" fillId="0" borderId="42" xfId="0" applyFont="1" applyFill="1" applyBorder="1" applyAlignment="1">
      <alignment horizontal="left" vertical="center"/>
    </xf>
    <xf numFmtId="178" fontId="54" fillId="0" borderId="81" xfId="0" applyNumberFormat="1" applyFont="1" applyFill="1" applyBorder="1" applyAlignment="1">
      <alignment horizontal="right" vertical="center" shrinkToFit="1"/>
    </xf>
    <xf numFmtId="0" fontId="54" fillId="0" borderId="65" xfId="0" applyFont="1" applyFill="1" applyBorder="1" applyAlignment="1">
      <alignment horizontal="left" vertical="center"/>
    </xf>
    <xf numFmtId="0" fontId="65" fillId="0" borderId="50" xfId="0" applyFont="1" applyFill="1" applyBorder="1" applyAlignment="1">
      <alignment horizontal="center" vertical="center"/>
    </xf>
    <xf numFmtId="0" fontId="65" fillId="0" borderId="0" xfId="0" applyFont="1" applyFill="1" applyBorder="1" applyAlignment="1">
      <alignment horizontal="center" vertical="center"/>
    </xf>
    <xf numFmtId="0" fontId="65" fillId="0" borderId="7" xfId="0" applyFont="1" applyFill="1" applyBorder="1" applyAlignment="1">
      <alignment horizontal="center" vertical="center"/>
    </xf>
    <xf numFmtId="0" fontId="65" fillId="0" borderId="40" xfId="0" applyFont="1" applyFill="1" applyBorder="1" applyAlignment="1">
      <alignment horizontal="center" vertical="center"/>
    </xf>
    <xf numFmtId="0" fontId="65" fillId="0" borderId="41" xfId="0" applyFont="1" applyFill="1" applyBorder="1" applyAlignment="1">
      <alignment horizontal="center" vertical="center"/>
    </xf>
    <xf numFmtId="0" fontId="65" fillId="0" borderId="42" xfId="0" applyFont="1" applyFill="1" applyBorder="1" applyAlignment="1">
      <alignment horizontal="center" vertical="center"/>
    </xf>
    <xf numFmtId="178" fontId="54" fillId="0" borderId="78" xfId="0" applyNumberFormat="1" applyFont="1" applyFill="1" applyBorder="1" applyAlignment="1">
      <alignment horizontal="right" vertical="center" shrinkToFit="1"/>
    </xf>
    <xf numFmtId="0" fontId="55" fillId="0" borderId="89" xfId="0" applyFont="1" applyFill="1" applyBorder="1" applyAlignment="1">
      <alignment horizontal="center" vertical="center"/>
    </xf>
    <xf numFmtId="0" fontId="55" fillId="0" borderId="90" xfId="0" applyFont="1" applyFill="1" applyBorder="1" applyAlignment="1">
      <alignment horizontal="center" vertical="center"/>
    </xf>
    <xf numFmtId="0" fontId="127" fillId="0" borderId="48" xfId="0" applyFont="1" applyFill="1" applyBorder="1" applyAlignment="1">
      <alignment horizontal="left" vertical="center"/>
    </xf>
    <xf numFmtId="0" fontId="127" fillId="0" borderId="5" xfId="0" applyFont="1" applyFill="1" applyBorder="1" applyAlignment="1">
      <alignment horizontal="left" vertical="center"/>
    </xf>
    <xf numFmtId="0" fontId="127" fillId="0" borderId="9" xfId="0" applyFont="1" applyFill="1" applyBorder="1" applyAlignment="1">
      <alignment horizontal="left" vertical="center"/>
    </xf>
    <xf numFmtId="0" fontId="127" fillId="0" borderId="45" xfId="0" applyFont="1" applyFill="1" applyBorder="1" applyAlignment="1">
      <alignment horizontal="left" vertical="center"/>
    </xf>
    <xf numFmtId="0" fontId="127" fillId="0" borderId="1" xfId="0" applyFont="1" applyFill="1" applyBorder="1" applyAlignment="1">
      <alignment horizontal="left" vertical="center"/>
    </xf>
    <xf numFmtId="0" fontId="127" fillId="0" borderId="12" xfId="0" applyFont="1" applyFill="1" applyBorder="1" applyAlignment="1">
      <alignment horizontal="left" vertical="center"/>
    </xf>
    <xf numFmtId="178" fontId="127" fillId="0" borderId="26" xfId="0" applyNumberFormat="1" applyFont="1" applyFill="1" applyBorder="1" applyAlignment="1">
      <alignment horizontal="right" vertical="center" shrinkToFit="1"/>
    </xf>
    <xf numFmtId="178" fontId="127" fillId="0" borderId="28" xfId="0" applyNumberFormat="1" applyFont="1" applyFill="1" applyBorder="1" applyAlignment="1">
      <alignment horizontal="right" vertical="center" shrinkToFit="1"/>
    </xf>
    <xf numFmtId="0" fontId="127" fillId="0" borderId="68" xfId="0" applyFont="1" applyFill="1" applyBorder="1" applyAlignment="1">
      <alignment horizontal="left" vertical="center"/>
    </xf>
    <xf numFmtId="0" fontId="145" fillId="0" borderId="48" xfId="0" applyFont="1" applyFill="1" applyBorder="1" applyAlignment="1">
      <alignment horizontal="left" vertical="center"/>
    </xf>
    <xf numFmtId="0" fontId="145" fillId="0" borderId="5" xfId="0" applyFont="1" applyFill="1" applyBorder="1" applyAlignment="1">
      <alignment horizontal="left" vertical="center"/>
    </xf>
    <xf numFmtId="0" fontId="145" fillId="0" borderId="9" xfId="0" applyFont="1" applyFill="1" applyBorder="1" applyAlignment="1">
      <alignment horizontal="left" vertical="center"/>
    </xf>
    <xf numFmtId="0" fontId="145" fillId="0" borderId="45" xfId="0" applyFont="1" applyFill="1" applyBorder="1" applyAlignment="1">
      <alignment horizontal="left" vertical="center"/>
    </xf>
    <xf numFmtId="0" fontId="145" fillId="0" borderId="1" xfId="0" applyFont="1" applyFill="1" applyBorder="1" applyAlignment="1">
      <alignment horizontal="left" vertical="center"/>
    </xf>
    <xf numFmtId="0" fontId="145" fillId="0" borderId="12" xfId="0" applyFont="1" applyFill="1" applyBorder="1" applyAlignment="1">
      <alignment horizontal="left" vertical="center"/>
    </xf>
    <xf numFmtId="178" fontId="145" fillId="0" borderId="26" xfId="0" applyNumberFormat="1" applyFont="1" applyFill="1" applyBorder="1" applyAlignment="1">
      <alignment horizontal="right" vertical="center" shrinkToFit="1"/>
    </xf>
    <xf numFmtId="178" fontId="145" fillId="0" borderId="28" xfId="0" applyNumberFormat="1" applyFont="1" applyFill="1" applyBorder="1" applyAlignment="1">
      <alignment horizontal="right" vertical="center" shrinkToFit="1"/>
    </xf>
    <xf numFmtId="0" fontId="145" fillId="0" borderId="68" xfId="0" applyFont="1" applyFill="1" applyBorder="1" applyAlignment="1">
      <alignment horizontal="left" vertical="center"/>
    </xf>
    <xf numFmtId="0" fontId="127" fillId="0" borderId="35" xfId="0" applyFont="1" applyFill="1" applyBorder="1" applyAlignment="1">
      <alignment horizontal="left" vertical="center"/>
    </xf>
    <xf numFmtId="0" fontId="127" fillId="0" borderId="36" xfId="0" applyFont="1" applyFill="1" applyBorder="1" applyAlignment="1">
      <alignment horizontal="left" vertical="center"/>
    </xf>
    <xf numFmtId="0" fontId="127" fillId="0" borderId="37" xfId="0" applyFont="1" applyFill="1" applyBorder="1" applyAlignment="1">
      <alignment horizontal="left" vertical="center"/>
    </xf>
    <xf numFmtId="178" fontId="127" fillId="0" borderId="78" xfId="0" applyNumberFormat="1" applyFont="1" applyFill="1" applyBorder="1" applyAlignment="1">
      <alignment horizontal="right" vertical="center" shrinkToFit="1"/>
    </xf>
    <xf numFmtId="0" fontId="127" fillId="0" borderId="173" xfId="0" applyFont="1" applyFill="1" applyBorder="1" applyAlignment="1">
      <alignment horizontal="left" vertical="center"/>
    </xf>
    <xf numFmtId="0" fontId="127" fillId="0" borderId="67" xfId="0" applyFont="1" applyFill="1" applyBorder="1" applyAlignment="1">
      <alignment horizontal="left" vertical="center"/>
    </xf>
    <xf numFmtId="0" fontId="26" fillId="0" borderId="48" xfId="0" applyFont="1" applyFill="1" applyBorder="1" applyAlignment="1">
      <alignment horizontal="left" vertical="center"/>
    </xf>
    <xf numFmtId="0" fontId="26" fillId="0" borderId="9" xfId="0" applyFont="1" applyFill="1" applyBorder="1" applyAlignment="1">
      <alignment horizontal="left" vertical="center"/>
    </xf>
    <xf numFmtId="0" fontId="26" fillId="0" borderId="45" xfId="0" applyFont="1" applyFill="1" applyBorder="1" applyAlignment="1">
      <alignment horizontal="left" vertical="center"/>
    </xf>
    <xf numFmtId="0" fontId="26" fillId="0" borderId="12" xfId="0" applyFont="1" applyFill="1" applyBorder="1" applyAlignment="1">
      <alignment horizontal="left" vertical="center"/>
    </xf>
    <xf numFmtId="0" fontId="26" fillId="0" borderId="8" xfId="0" applyFont="1" applyFill="1" applyBorder="1" applyAlignment="1">
      <alignment horizontal="left" vertical="center"/>
    </xf>
    <xf numFmtId="0" fontId="26" fillId="0" borderId="9" xfId="0" applyFont="1" applyFill="1" applyBorder="1" applyAlignment="1">
      <alignment horizontal="left"/>
    </xf>
    <xf numFmtId="0" fontId="26" fillId="0" borderId="11" xfId="0" applyFont="1" applyFill="1" applyBorder="1" applyAlignment="1">
      <alignment horizontal="left"/>
    </xf>
    <xf numFmtId="0" fontId="26" fillId="0" borderId="12" xfId="0" applyFont="1" applyFill="1" applyBorder="1" applyAlignment="1">
      <alignment horizontal="left"/>
    </xf>
    <xf numFmtId="178" fontId="26" fillId="0" borderId="26" xfId="0" applyNumberFormat="1" applyFont="1" applyFill="1" applyBorder="1" applyAlignment="1">
      <alignment horizontal="right" vertical="center" shrinkToFit="1"/>
    </xf>
    <xf numFmtId="178" fontId="26" fillId="0" borderId="28" xfId="0" applyNumberFormat="1" applyFont="1" applyFill="1" applyBorder="1" applyAlignment="1">
      <alignment horizontal="right" vertical="center" shrinkToFit="1"/>
    </xf>
    <xf numFmtId="0" fontId="26" fillId="0" borderId="68" xfId="0" applyFont="1" applyFill="1" applyBorder="1" applyAlignment="1">
      <alignment horizontal="left" vertical="center"/>
    </xf>
    <xf numFmtId="0" fontId="26" fillId="0" borderId="40" xfId="0" applyFont="1" applyFill="1" applyBorder="1" applyAlignment="1">
      <alignment horizontal="left" vertical="center"/>
    </xf>
    <xf numFmtId="0" fontId="26" fillId="0" borderId="42" xfId="0" applyFont="1" applyFill="1" applyBorder="1" applyAlignment="1">
      <alignment horizontal="left" vertical="center"/>
    </xf>
    <xf numFmtId="0" fontId="26" fillId="0" borderId="51" xfId="0" applyFont="1" applyFill="1" applyBorder="1" applyAlignment="1">
      <alignment horizontal="left"/>
    </xf>
    <xf numFmtId="0" fontId="26" fillId="0" borderId="42" xfId="0" applyFont="1" applyFill="1" applyBorder="1" applyAlignment="1">
      <alignment horizontal="left"/>
    </xf>
    <xf numFmtId="0" fontId="26" fillId="0" borderId="65" xfId="0" applyFont="1" applyFill="1" applyBorder="1" applyAlignment="1">
      <alignment horizontal="left" vertical="center"/>
    </xf>
    <xf numFmtId="0" fontId="26" fillId="0" borderId="35" xfId="0" applyFont="1" applyFill="1" applyBorder="1" applyAlignment="1">
      <alignment horizontal="left" vertical="center"/>
    </xf>
    <xf numFmtId="0" fontId="26" fillId="0" borderId="37" xfId="0" applyFont="1" applyFill="1" applyBorder="1" applyAlignment="1">
      <alignment horizontal="left" vertical="center"/>
    </xf>
    <xf numFmtId="0" fontId="26" fillId="0" borderId="6" xfId="0" applyFont="1" applyFill="1" applyBorder="1" applyAlignment="1">
      <alignment horizontal="left" vertical="center"/>
    </xf>
    <xf numFmtId="0" fontId="26" fillId="0" borderId="7" xfId="0" applyFont="1" applyFill="1" applyBorder="1" applyAlignment="1">
      <alignment horizontal="left"/>
    </xf>
    <xf numFmtId="0" fontId="26" fillId="0" borderId="67" xfId="0" applyFont="1" applyFill="1" applyBorder="1" applyAlignment="1">
      <alignment horizontal="left" vertical="center"/>
    </xf>
    <xf numFmtId="0" fontId="42" fillId="0" borderId="0" xfId="0" applyFont="1" applyFill="1" applyAlignment="1">
      <alignment horizontal="center" vertical="center"/>
    </xf>
    <xf numFmtId="0" fontId="26" fillId="0" borderId="0" xfId="0" applyFont="1" applyFill="1" applyAlignment="1">
      <alignment horizontal="center"/>
    </xf>
    <xf numFmtId="0" fontId="12" fillId="0" borderId="41" xfId="0" applyFont="1" applyFill="1" applyBorder="1" applyAlignment="1">
      <alignment horizontal="left" vertical="center" shrinkToFit="1"/>
    </xf>
    <xf numFmtId="0" fontId="12" fillId="0" borderId="41" xfId="0" applyFont="1" applyFill="1" applyBorder="1" applyAlignment="1">
      <alignment horizontal="center" vertical="center" shrinkToFit="1"/>
    </xf>
    <xf numFmtId="0" fontId="26" fillId="0" borderId="54" xfId="0" applyFont="1" applyFill="1" applyBorder="1" applyAlignment="1">
      <alignment horizontal="center"/>
    </xf>
    <xf numFmtId="0" fontId="26" fillId="0" borderId="0" xfId="0" applyFont="1" applyFill="1" applyBorder="1" applyAlignment="1">
      <alignment horizontal="left" vertical="center"/>
    </xf>
    <xf numFmtId="0" fontId="26" fillId="0" borderId="52" xfId="0" applyFont="1" applyFill="1" applyBorder="1" applyAlignment="1">
      <alignment horizontal="left" vertical="center"/>
    </xf>
    <xf numFmtId="0" fontId="26" fillId="0" borderId="5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6" fillId="0" borderId="0" xfId="0" applyFont="1" applyFill="1" applyBorder="1" applyAlignment="1" applyProtection="1">
      <alignment vertical="center" shrinkToFit="1"/>
      <protection locked="0"/>
    </xf>
    <xf numFmtId="0" fontId="26" fillId="0" borderId="36" xfId="0" applyFont="1" applyFill="1" applyBorder="1" applyAlignment="1">
      <alignment horizontal="left" vertical="center"/>
    </xf>
    <xf numFmtId="0" fontId="26" fillId="0" borderId="39" xfId="0" applyFont="1" applyFill="1" applyBorder="1" applyAlignment="1">
      <alignment horizontal="left" vertical="center"/>
    </xf>
    <xf numFmtId="0" fontId="26" fillId="0" borderId="0" xfId="0" applyFont="1" applyFill="1" applyBorder="1" applyAlignment="1">
      <alignment horizontal="center"/>
    </xf>
    <xf numFmtId="0" fontId="26" fillId="0" borderId="52" xfId="0" applyFont="1" applyFill="1" applyBorder="1" applyAlignment="1">
      <alignment horizontal="center"/>
    </xf>
    <xf numFmtId="0" fontId="26" fillId="0" borderId="50"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52" xfId="0" applyFont="1" applyFill="1" applyBorder="1" applyAlignment="1">
      <alignment horizontal="left" vertical="center" wrapText="1"/>
    </xf>
    <xf numFmtId="0" fontId="26" fillId="0" borderId="50" xfId="0" applyFont="1" applyFill="1" applyBorder="1" applyAlignment="1" applyProtection="1">
      <alignment horizontal="center" vertical="center" shrinkToFit="1"/>
      <protection locked="0"/>
    </xf>
    <xf numFmtId="0" fontId="26" fillId="0" borderId="0" xfId="0" applyFont="1" applyFill="1" applyBorder="1" applyAlignment="1" applyProtection="1">
      <alignment horizontal="center" vertical="center" shrinkToFit="1"/>
      <protection locked="0"/>
    </xf>
    <xf numFmtId="0" fontId="26" fillId="0" borderId="0" xfId="0" applyFont="1" applyFill="1" applyBorder="1" applyAlignment="1" applyProtection="1">
      <alignment horizontal="right" vertical="center" wrapText="1"/>
      <protection locked="0"/>
    </xf>
    <xf numFmtId="1" fontId="26" fillId="0" borderId="0" xfId="0" applyNumberFormat="1" applyFont="1" applyFill="1" applyBorder="1" applyAlignment="1" applyProtection="1">
      <alignment horizontal="left" vertical="center" shrinkToFit="1"/>
      <protection locked="0"/>
    </xf>
    <xf numFmtId="1" fontId="26" fillId="0" borderId="52" xfId="0" applyNumberFormat="1" applyFont="1" applyFill="1" applyBorder="1" applyAlignment="1" applyProtection="1">
      <alignment horizontal="left" vertical="center" shrinkToFit="1"/>
      <protection locked="0"/>
    </xf>
    <xf numFmtId="0" fontId="54" fillId="0" borderId="0" xfId="0" applyFont="1" applyFill="1" applyBorder="1" applyAlignment="1">
      <alignment horizontal="left" vertical="center" wrapText="1"/>
    </xf>
    <xf numFmtId="0" fontId="99" fillId="0" borderId="0" xfId="0" applyFont="1" applyBorder="1" applyAlignment="1">
      <alignment horizontal="left" vertical="center" wrapText="1"/>
    </xf>
    <xf numFmtId="0" fontId="99" fillId="0" borderId="52" xfId="0" applyFont="1" applyBorder="1" applyAlignment="1">
      <alignment horizontal="left" vertical="center" wrapText="1"/>
    </xf>
    <xf numFmtId="0" fontId="0" fillId="0" borderId="0" xfId="0" applyFont="1" applyBorder="1" applyAlignment="1">
      <alignment horizontal="left" vertical="center" wrapText="1"/>
    </xf>
    <xf numFmtId="0" fontId="0" fillId="0" borderId="52" xfId="0" applyFont="1" applyBorder="1" applyAlignment="1">
      <alignment horizontal="left" vertical="center" wrapText="1"/>
    </xf>
    <xf numFmtId="0" fontId="26" fillId="0" borderId="1" xfId="0" applyFont="1" applyFill="1" applyBorder="1" applyAlignment="1">
      <alignment horizontal="center" vertical="center" wrapText="1"/>
    </xf>
    <xf numFmtId="0" fontId="26" fillId="0" borderId="52" xfId="0" applyFont="1" applyFill="1" applyBorder="1" applyAlignment="1">
      <alignment horizontal="center" vertical="center" wrapText="1"/>
    </xf>
    <xf numFmtId="0" fontId="26" fillId="0" borderId="2" xfId="0" applyFont="1" applyFill="1" applyBorder="1" applyAlignment="1">
      <alignment horizontal="center" vertical="center"/>
    </xf>
    <xf numFmtId="0" fontId="26" fillId="0" borderId="3" xfId="0" applyFont="1" applyFill="1" applyBorder="1" applyAlignment="1">
      <alignment horizontal="center" vertical="center" shrinkToFit="1"/>
    </xf>
    <xf numFmtId="0" fontId="26" fillId="0" borderId="4" xfId="0" applyFont="1" applyFill="1" applyBorder="1" applyAlignment="1">
      <alignment horizontal="center" vertical="center" shrinkToFit="1"/>
    </xf>
    <xf numFmtId="0" fontId="28" fillId="0" borderId="4" xfId="0" applyFont="1" applyFill="1" applyBorder="1" applyAlignment="1">
      <alignment vertical="center" wrapText="1" shrinkToFit="1"/>
    </xf>
    <xf numFmtId="0" fontId="28" fillId="0" borderId="10" xfId="0" applyFont="1" applyFill="1" applyBorder="1" applyAlignment="1">
      <alignment vertical="center" wrapText="1" shrinkToFit="1"/>
    </xf>
    <xf numFmtId="0" fontId="28" fillId="0" borderId="4" xfId="0" applyFont="1" applyFill="1" applyBorder="1" applyAlignment="1">
      <alignment horizontal="center" vertical="center" wrapText="1" shrinkToFit="1"/>
    </xf>
    <xf numFmtId="0" fontId="28" fillId="0" borderId="10" xfId="0" applyFont="1" applyFill="1" applyBorder="1" applyAlignment="1">
      <alignment horizontal="center" vertical="center" wrapText="1" shrinkToFit="1"/>
    </xf>
    <xf numFmtId="0" fontId="26" fillId="0" borderId="71" xfId="0" applyFont="1" applyFill="1" applyBorder="1" applyAlignment="1">
      <alignment horizontal="center" vertical="center" textRotation="255"/>
    </xf>
    <xf numFmtId="0" fontId="26" fillId="0" borderId="62" xfId="0" applyFont="1" applyFill="1" applyBorder="1" applyAlignment="1">
      <alignment horizontal="center" vertical="center" textRotation="255"/>
    </xf>
    <xf numFmtId="0" fontId="26" fillId="0" borderId="95" xfId="0" applyFont="1" applyFill="1" applyBorder="1" applyAlignment="1">
      <alignment horizontal="center" vertical="center" textRotation="255"/>
    </xf>
    <xf numFmtId="0" fontId="26" fillId="0" borderId="2" xfId="0" applyFont="1" applyFill="1" applyBorder="1" applyAlignment="1">
      <alignment horizontal="left" vertical="center"/>
    </xf>
    <xf numFmtId="0" fontId="12" fillId="0" borderId="3" xfId="0" applyFont="1" applyFill="1" applyBorder="1" applyAlignment="1" applyProtection="1">
      <alignment horizontal="center" vertical="center"/>
      <protection locked="0"/>
    </xf>
    <xf numFmtId="0" fontId="12" fillId="0" borderId="4" xfId="0" applyFont="1" applyFill="1" applyBorder="1" applyAlignment="1" applyProtection="1">
      <alignment horizontal="center" vertical="center"/>
      <protection locked="0"/>
    </xf>
    <xf numFmtId="0" fontId="12" fillId="0" borderId="10" xfId="0" applyFont="1" applyFill="1" applyBorder="1" applyAlignment="1" applyProtection="1">
      <alignment horizontal="center" vertical="center"/>
      <protection locked="0"/>
    </xf>
    <xf numFmtId="0" fontId="26" fillId="0" borderId="96" xfId="0" applyFont="1" applyFill="1" applyBorder="1" applyAlignment="1">
      <alignment horizontal="left" vertical="center"/>
    </xf>
    <xf numFmtId="0" fontId="26" fillId="0" borderId="70" xfId="0" applyFont="1" applyFill="1" applyBorder="1" applyAlignment="1">
      <alignment horizontal="center" vertical="center" textRotation="255"/>
    </xf>
    <xf numFmtId="0" fontId="26" fillId="0" borderId="79" xfId="0" applyFont="1" applyFill="1" applyBorder="1" applyAlignment="1">
      <alignment horizontal="center" vertical="center" textRotation="255"/>
    </xf>
    <xf numFmtId="0" fontId="26" fillId="0" borderId="28" xfId="0" applyFont="1" applyFill="1" applyBorder="1" applyAlignment="1">
      <alignment horizontal="left" vertical="center"/>
    </xf>
    <xf numFmtId="0" fontId="12" fillId="0" borderId="97" xfId="0" applyFont="1" applyFill="1" applyBorder="1" applyAlignment="1" applyProtection="1">
      <alignment horizontal="center" vertical="center"/>
      <protection locked="0"/>
    </xf>
    <xf numFmtId="0" fontId="12" fillId="0" borderId="98" xfId="0" applyFont="1" applyFill="1" applyBorder="1" applyAlignment="1" applyProtection="1">
      <alignment horizontal="center" vertical="center"/>
      <protection locked="0"/>
    </xf>
    <xf numFmtId="0" fontId="12" fillId="0" borderId="99" xfId="0" applyFont="1" applyFill="1" applyBorder="1" applyAlignment="1" applyProtection="1">
      <alignment horizontal="center" vertical="center"/>
      <protection locked="0"/>
    </xf>
    <xf numFmtId="0" fontId="26" fillId="0" borderId="93" xfId="0" applyFont="1" applyFill="1" applyBorder="1" applyAlignment="1">
      <alignment horizontal="center" vertical="center"/>
    </xf>
    <xf numFmtId="0" fontId="26" fillId="0" borderId="74" xfId="0" applyFont="1" applyFill="1" applyBorder="1" applyAlignment="1">
      <alignment horizontal="center" vertical="center"/>
    </xf>
    <xf numFmtId="0" fontId="26" fillId="0" borderId="41" xfId="0" applyFont="1" applyFill="1" applyBorder="1" applyAlignment="1">
      <alignment horizontal="center" vertical="center"/>
    </xf>
    <xf numFmtId="0" fontId="26" fillId="0" borderId="44" xfId="0" applyFont="1" applyFill="1" applyBorder="1" applyAlignment="1">
      <alignment horizontal="center" vertical="center"/>
    </xf>
    <xf numFmtId="0" fontId="26" fillId="0" borderId="53" xfId="0" applyFont="1" applyFill="1" applyBorder="1" applyAlignment="1">
      <alignment horizontal="left" vertical="center" wrapText="1"/>
    </xf>
    <xf numFmtId="0" fontId="26" fillId="0" borderId="54" xfId="0" applyFont="1" applyFill="1" applyBorder="1" applyAlignment="1">
      <alignment horizontal="left" vertical="center" wrapText="1"/>
    </xf>
    <xf numFmtId="0" fontId="26" fillId="0" borderId="57" xfId="0" applyFont="1" applyFill="1" applyBorder="1" applyAlignment="1">
      <alignment horizontal="left" vertical="center" wrapText="1"/>
    </xf>
    <xf numFmtId="0" fontId="20" fillId="0" borderId="35" xfId="0" applyFont="1" applyFill="1" applyBorder="1" applyAlignment="1" applyProtection="1">
      <alignment horizontal="left" vertical="top" wrapText="1"/>
      <protection locked="0"/>
    </xf>
    <xf numFmtId="0" fontId="20" fillId="0" borderId="36" xfId="0" applyFont="1" applyFill="1" applyBorder="1" applyAlignment="1" applyProtection="1">
      <alignment horizontal="left" vertical="top" wrapText="1"/>
      <protection locked="0"/>
    </xf>
    <xf numFmtId="0" fontId="20" fillId="0" borderId="39" xfId="0" applyFont="1" applyFill="1" applyBorder="1" applyAlignment="1" applyProtection="1">
      <alignment horizontal="left" vertical="top" wrapText="1"/>
      <protection locked="0"/>
    </xf>
    <xf numFmtId="0" fontId="20" fillId="0" borderId="50" xfId="0" applyFont="1" applyFill="1" applyBorder="1" applyAlignment="1" applyProtection="1">
      <alignment horizontal="left" vertical="top" wrapText="1"/>
      <protection locked="0"/>
    </xf>
    <xf numFmtId="0" fontId="20" fillId="0" borderId="0" xfId="0" applyFont="1" applyFill="1" applyBorder="1" applyAlignment="1" applyProtection="1">
      <alignment horizontal="left" vertical="top" wrapText="1"/>
      <protection locked="0"/>
    </xf>
    <xf numFmtId="0" fontId="20" fillId="0" borderId="52" xfId="0" applyFont="1" applyFill="1" applyBorder="1" applyAlignment="1" applyProtection="1">
      <alignment horizontal="left" vertical="top" wrapText="1"/>
      <protection locked="0"/>
    </xf>
    <xf numFmtId="0" fontId="20" fillId="0" borderId="40" xfId="0" applyFont="1" applyFill="1" applyBorder="1" applyAlignment="1" applyProtection="1">
      <alignment horizontal="left" vertical="top" wrapText="1"/>
      <protection locked="0"/>
    </xf>
    <xf numFmtId="0" fontId="20" fillId="0" borderId="41" xfId="0" applyFont="1" applyFill="1" applyBorder="1" applyAlignment="1" applyProtection="1">
      <alignment horizontal="left" vertical="top" wrapText="1"/>
      <protection locked="0"/>
    </xf>
    <xf numFmtId="0" fontId="20" fillId="0" borderId="44" xfId="0" applyFont="1" applyFill="1" applyBorder="1" applyAlignment="1" applyProtection="1">
      <alignment horizontal="left" vertical="top" wrapText="1"/>
      <protection locked="0"/>
    </xf>
    <xf numFmtId="0" fontId="27" fillId="0" borderId="100" xfId="0" applyFont="1" applyFill="1" applyBorder="1" applyAlignment="1">
      <alignment horizontal="center" vertical="center" wrapText="1"/>
    </xf>
    <xf numFmtId="0" fontId="27" fillId="0" borderId="102" xfId="0" applyFont="1" applyFill="1" applyBorder="1" applyAlignment="1">
      <alignment horizontal="center" vertical="center" wrapText="1"/>
    </xf>
    <xf numFmtId="0" fontId="27" fillId="0" borderId="103" xfId="0" applyFont="1" applyFill="1" applyBorder="1" applyAlignment="1">
      <alignment horizontal="center" vertical="center" wrapText="1"/>
    </xf>
    <xf numFmtId="0" fontId="26" fillId="0" borderId="53" xfId="0" applyFont="1" applyFill="1" applyBorder="1" applyAlignment="1" applyProtection="1">
      <alignment horizontal="center" vertical="center"/>
      <protection locked="0"/>
    </xf>
    <xf numFmtId="0" fontId="26" fillId="0" borderId="54" xfId="0" applyFont="1" applyFill="1" applyBorder="1" applyAlignment="1" applyProtection="1">
      <alignment horizontal="center" vertical="center"/>
      <protection locked="0"/>
    </xf>
    <xf numFmtId="0" fontId="26" fillId="0" borderId="54" xfId="0" applyFont="1" applyFill="1" applyBorder="1" applyAlignment="1" applyProtection="1">
      <alignment horizontal="left" vertical="center" shrinkToFit="1"/>
      <protection locked="0"/>
    </xf>
    <xf numFmtId="0" fontId="26" fillId="0" borderId="57" xfId="0" applyFont="1" applyFill="1" applyBorder="1" applyAlignment="1" applyProtection="1">
      <alignment horizontal="left" vertical="center" shrinkToFit="1"/>
      <protection locked="0"/>
    </xf>
    <xf numFmtId="0" fontId="12" fillId="0" borderId="53" xfId="0" applyFont="1" applyFill="1" applyBorder="1" applyAlignment="1" applyProtection="1">
      <alignment horizontal="left" vertical="top" wrapText="1"/>
      <protection locked="0"/>
    </xf>
    <xf numFmtId="0" fontId="12" fillId="0" borderId="54" xfId="0" applyFont="1" applyFill="1" applyBorder="1" applyAlignment="1" applyProtection="1">
      <alignment horizontal="left" vertical="top" wrapText="1"/>
      <protection locked="0"/>
    </xf>
    <xf numFmtId="0" fontId="12" fillId="0" borderId="57" xfId="0" applyFont="1" applyFill="1" applyBorder="1" applyAlignment="1" applyProtection="1">
      <alignment horizontal="left" vertical="top" wrapText="1"/>
      <protection locked="0"/>
    </xf>
    <xf numFmtId="0" fontId="26" fillId="0" borderId="57" xfId="0" applyFont="1" applyFill="1" applyBorder="1" applyAlignment="1">
      <alignment horizontal="center" vertical="center"/>
    </xf>
    <xf numFmtId="0" fontId="26" fillId="0" borderId="53" xfId="0" applyFont="1" applyFill="1" applyBorder="1" applyAlignment="1" applyProtection="1">
      <alignment horizontal="center" vertical="center"/>
    </xf>
    <xf numFmtId="0" fontId="26" fillId="0" borderId="54" xfId="0" applyFont="1" applyFill="1" applyBorder="1" applyAlignment="1" applyProtection="1">
      <alignment horizontal="center" vertical="center"/>
    </xf>
    <xf numFmtId="0" fontId="91" fillId="0" borderId="0" xfId="0" applyFont="1" applyFill="1" applyAlignment="1">
      <alignment horizontal="center" vertical="center"/>
    </xf>
    <xf numFmtId="0" fontId="20"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27" fillId="7" borderId="3" xfId="0" applyFont="1" applyFill="1" applyBorder="1" applyAlignment="1">
      <alignment horizontal="center" vertical="center"/>
    </xf>
    <xf numFmtId="0" fontId="27" fillId="7" borderId="10" xfId="0" applyFont="1" applyFill="1" applyBorder="1" applyAlignment="1">
      <alignment horizontal="center" vertical="center"/>
    </xf>
    <xf numFmtId="0" fontId="27" fillId="7" borderId="4" xfId="0" applyFont="1" applyFill="1" applyBorder="1" applyAlignment="1">
      <alignment horizontal="center" vertical="center"/>
    </xf>
    <xf numFmtId="0" fontId="27" fillId="0" borderId="131" xfId="0" applyFont="1" applyFill="1" applyBorder="1" applyAlignment="1">
      <alignment horizontal="center" vertical="center" wrapText="1"/>
    </xf>
    <xf numFmtId="0" fontId="27" fillId="0" borderId="4" xfId="0" applyFont="1" applyFill="1" applyBorder="1" applyAlignment="1">
      <alignment horizontal="center" vertical="center" wrapText="1"/>
    </xf>
    <xf numFmtId="0" fontId="27" fillId="0" borderId="4" xfId="0" applyFont="1" applyFill="1" applyBorder="1" applyAlignment="1">
      <alignment horizontal="left" vertical="center" wrapText="1"/>
    </xf>
    <xf numFmtId="0" fontId="27" fillId="0" borderId="10" xfId="0" applyFont="1" applyFill="1" applyBorder="1" applyAlignment="1">
      <alignment horizontal="left" vertical="center" wrapText="1"/>
    </xf>
    <xf numFmtId="0" fontId="0" fillId="0" borderId="26"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27" fillId="0" borderId="26" xfId="0" applyFont="1" applyFill="1" applyBorder="1" applyAlignment="1">
      <alignment vertical="center" wrapText="1"/>
    </xf>
    <xf numFmtId="0" fontId="27" fillId="0" borderId="28" xfId="0" applyFont="1" applyFill="1" applyBorder="1" applyAlignment="1">
      <alignment vertical="center" wrapText="1"/>
    </xf>
    <xf numFmtId="58" fontId="27" fillId="0" borderId="131" xfId="0" applyNumberFormat="1" applyFont="1" applyFill="1" applyBorder="1" applyAlignment="1" applyProtection="1">
      <alignment horizontal="center" vertical="center" wrapText="1"/>
      <protection locked="0"/>
    </xf>
    <xf numFmtId="58" fontId="27" fillId="0" borderId="4" xfId="0" applyNumberFormat="1" applyFont="1" applyFill="1" applyBorder="1" applyAlignment="1" applyProtection="1">
      <alignment horizontal="center" vertical="center" wrapText="1"/>
      <protection locked="0"/>
    </xf>
    <xf numFmtId="58" fontId="27" fillId="0" borderId="10" xfId="0" applyNumberFormat="1" applyFont="1" applyFill="1" applyBorder="1" applyAlignment="1" applyProtection="1">
      <alignment horizontal="center" vertical="center" wrapText="1"/>
      <protection locked="0"/>
    </xf>
    <xf numFmtId="0" fontId="27" fillId="7" borderId="26" xfId="0" applyFont="1" applyFill="1" applyBorder="1" applyAlignment="1">
      <alignment horizontal="center" vertical="center"/>
    </xf>
    <xf numFmtId="0" fontId="27" fillId="7" borderId="27" xfId="0" applyFont="1" applyFill="1" applyBorder="1" applyAlignment="1">
      <alignment horizontal="center" vertical="center"/>
    </xf>
    <xf numFmtId="0" fontId="27" fillId="7" borderId="81" xfId="0" applyFont="1" applyFill="1" applyBorder="1" applyAlignment="1">
      <alignment horizontal="center" vertical="center"/>
    </xf>
    <xf numFmtId="0" fontId="27" fillId="0" borderId="8" xfId="0" applyFont="1" applyFill="1" applyBorder="1" applyAlignment="1" applyProtection="1">
      <alignment vertical="center" wrapText="1"/>
      <protection locked="0"/>
    </xf>
    <xf numFmtId="0" fontId="27" fillId="0" borderId="9" xfId="0" applyFont="1" applyFill="1" applyBorder="1" applyAlignment="1" applyProtection="1">
      <alignment vertical="center" wrapText="1"/>
      <protection locked="0"/>
    </xf>
    <xf numFmtId="0" fontId="27" fillId="0" borderId="11" xfId="0" applyFont="1" applyFill="1" applyBorder="1" applyAlignment="1" applyProtection="1">
      <alignment vertical="center" wrapText="1"/>
      <protection locked="0"/>
    </xf>
    <xf numFmtId="0" fontId="27" fillId="0" borderId="12" xfId="0" applyFont="1" applyFill="1" applyBorder="1" applyAlignment="1" applyProtection="1">
      <alignment vertical="center" wrapText="1"/>
      <protection locked="0"/>
    </xf>
    <xf numFmtId="0" fontId="27" fillId="0" borderId="5" xfId="0" applyFont="1" applyFill="1" applyBorder="1" applyAlignment="1" applyProtection="1">
      <alignment vertical="center" wrapText="1"/>
      <protection locked="0"/>
    </xf>
    <xf numFmtId="0" fontId="27" fillId="0" borderId="124" xfId="0" applyFont="1" applyFill="1" applyBorder="1" applyAlignment="1" applyProtection="1">
      <alignment horizontal="center" vertical="center" wrapText="1"/>
      <protection locked="0"/>
    </xf>
    <xf numFmtId="0" fontId="27" fillId="0" borderId="33" xfId="0" applyFont="1" applyFill="1" applyBorder="1" applyAlignment="1" applyProtection="1">
      <alignment horizontal="center" vertical="center" wrapText="1"/>
      <protection locked="0"/>
    </xf>
    <xf numFmtId="0" fontId="27" fillId="7" borderId="33" xfId="0" applyFont="1" applyFill="1" applyBorder="1" applyAlignment="1">
      <alignment horizontal="center" vertical="center" wrapText="1"/>
    </xf>
    <xf numFmtId="0" fontId="27" fillId="7" borderId="123" xfId="0" applyFont="1" applyFill="1" applyBorder="1" applyAlignment="1">
      <alignment horizontal="center" vertical="center" wrapText="1"/>
    </xf>
    <xf numFmtId="0" fontId="27" fillId="0" borderId="34" xfId="0" applyFont="1" applyFill="1" applyBorder="1" applyAlignment="1" applyProtection="1">
      <alignment horizontal="center" vertical="center" wrapText="1"/>
      <protection locked="0"/>
    </xf>
    <xf numFmtId="0" fontId="0" fillId="0" borderId="81" xfId="0" applyFont="1" applyFill="1" applyBorder="1" applyAlignment="1" applyProtection="1">
      <alignment horizontal="center" vertical="center"/>
      <protection locked="0"/>
    </xf>
    <xf numFmtId="0" fontId="27" fillId="0" borderId="81" xfId="0" applyFont="1" applyFill="1" applyBorder="1" applyAlignment="1">
      <alignment vertical="center" wrapText="1"/>
    </xf>
    <xf numFmtId="0" fontId="27" fillId="0" borderId="132" xfId="0" applyFont="1" applyFill="1" applyBorder="1" applyAlignment="1">
      <alignment horizontal="center" vertical="center" wrapText="1"/>
    </xf>
    <xf numFmtId="0" fontId="27" fillId="0" borderId="133" xfId="0" applyFont="1" applyFill="1" applyBorder="1" applyAlignment="1">
      <alignment horizontal="center" vertical="center" wrapText="1"/>
    </xf>
    <xf numFmtId="0" fontId="27" fillId="0" borderId="135" xfId="0" applyFont="1" applyFill="1" applyBorder="1" applyAlignment="1" applyProtection="1">
      <alignment horizontal="center" vertical="center" wrapText="1"/>
      <protection locked="0"/>
    </xf>
    <xf numFmtId="0" fontId="27" fillId="0" borderId="74" xfId="0" applyFont="1" applyFill="1" applyBorder="1" applyAlignment="1" applyProtection="1">
      <alignment horizontal="center" vertical="center" wrapText="1"/>
      <protection locked="0"/>
    </xf>
    <xf numFmtId="0" fontId="27" fillId="7" borderId="11" xfId="0" applyFont="1" applyFill="1" applyBorder="1" applyAlignment="1">
      <alignment horizontal="center" vertical="center"/>
    </xf>
    <xf numFmtId="0" fontId="27" fillId="7" borderId="12" xfId="0" applyFont="1" applyFill="1" applyBorder="1" applyAlignment="1">
      <alignment horizontal="center" vertical="center"/>
    </xf>
    <xf numFmtId="0" fontId="27" fillId="7" borderId="1" xfId="0" applyFont="1" applyFill="1" applyBorder="1" applyAlignment="1">
      <alignment horizontal="center" vertical="center"/>
    </xf>
    <xf numFmtId="0" fontId="27" fillId="0" borderId="136" xfId="0" applyFont="1" applyFill="1" applyBorder="1" applyAlignment="1">
      <alignment horizontal="center" vertical="center" wrapText="1"/>
    </xf>
    <xf numFmtId="0" fontId="27" fillId="0" borderId="137" xfId="0" applyFont="1" applyFill="1" applyBorder="1" applyAlignment="1">
      <alignment horizontal="center" vertical="center" wrapText="1"/>
    </xf>
    <xf numFmtId="0" fontId="27" fillId="0" borderId="139"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7" borderId="78" xfId="0" applyFont="1" applyFill="1" applyBorder="1" applyAlignment="1">
      <alignment horizontal="center" vertical="center"/>
    </xf>
    <xf numFmtId="0" fontId="27" fillId="7" borderId="60" xfId="0" applyFont="1" applyFill="1" applyBorder="1" applyAlignment="1">
      <alignment horizontal="center" vertical="center"/>
    </xf>
    <xf numFmtId="0" fontId="27" fillId="7" borderId="61" xfId="0" applyFont="1" applyFill="1" applyBorder="1" applyAlignment="1">
      <alignment horizontal="center" vertical="center"/>
    </xf>
    <xf numFmtId="0" fontId="27" fillId="7" borderId="63" xfId="0" applyFont="1" applyFill="1" applyBorder="1" applyAlignment="1">
      <alignment horizontal="center" vertical="center"/>
    </xf>
    <xf numFmtId="0" fontId="106" fillId="7" borderId="78" xfId="0" applyFont="1" applyFill="1" applyBorder="1" applyAlignment="1">
      <alignment horizontal="center" vertical="center"/>
    </xf>
    <xf numFmtId="0" fontId="106" fillId="7" borderId="27" xfId="0" applyFont="1" applyFill="1" applyBorder="1" applyAlignment="1">
      <alignment horizontal="center" vertical="center"/>
    </xf>
    <xf numFmtId="0" fontId="106" fillId="7" borderId="81" xfId="0" applyFont="1" applyFill="1" applyBorder="1" applyAlignment="1">
      <alignment horizontal="center" vertical="center"/>
    </xf>
    <xf numFmtId="0" fontId="0" fillId="0" borderId="53"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55" xfId="0" applyFill="1" applyBorder="1" applyAlignment="1">
      <alignment horizontal="center" vertical="center" wrapText="1"/>
    </xf>
    <xf numFmtId="0" fontId="20" fillId="0" borderId="0" xfId="0" applyFont="1" applyFill="1" applyAlignment="1">
      <alignment horizontal="center" vertical="center"/>
    </xf>
    <xf numFmtId="0" fontId="0" fillId="0" borderId="1" xfId="0" applyFill="1" applyBorder="1" applyAlignment="1">
      <alignment horizontal="center"/>
    </xf>
    <xf numFmtId="0" fontId="0" fillId="0" borderId="1" xfId="0" applyFill="1" applyBorder="1" applyAlignment="1">
      <alignment horizontal="left" shrinkToFit="1"/>
    </xf>
    <xf numFmtId="0" fontId="0" fillId="0" borderId="53" xfId="0" applyFill="1" applyBorder="1" applyAlignment="1">
      <alignment horizontal="center" vertical="center"/>
    </xf>
    <xf numFmtId="0" fontId="0" fillId="0" borderId="54" xfId="0" applyFill="1" applyBorder="1" applyAlignment="1">
      <alignment horizontal="center" vertical="center"/>
    </xf>
    <xf numFmtId="0" fontId="0" fillId="0" borderId="55" xfId="0" applyFill="1" applyBorder="1" applyAlignment="1">
      <alignment horizontal="center" vertical="center"/>
    </xf>
    <xf numFmtId="0" fontId="0" fillId="0" borderId="56" xfId="0" applyFill="1" applyBorder="1" applyAlignment="1" applyProtection="1">
      <alignment horizontal="left" vertical="top" wrapText="1"/>
      <protection locked="0"/>
    </xf>
    <xf numFmtId="0" fontId="0" fillId="0" borderId="54" xfId="0" applyFill="1" applyBorder="1" applyAlignment="1" applyProtection="1">
      <alignment horizontal="left" vertical="top" wrapText="1"/>
      <protection locked="0"/>
    </xf>
    <xf numFmtId="0" fontId="0" fillId="0" borderId="57" xfId="0" applyFill="1" applyBorder="1" applyAlignment="1" applyProtection="1">
      <alignment horizontal="left" vertical="top" wrapText="1"/>
      <protection locked="0"/>
    </xf>
    <xf numFmtId="0" fontId="0" fillId="0" borderId="56" xfId="0" applyBorder="1" applyAlignment="1">
      <alignment horizontal="left" vertical="center"/>
    </xf>
    <xf numFmtId="0" fontId="0" fillId="0" borderId="54" xfId="0" applyBorder="1" applyAlignment="1">
      <alignment horizontal="left" vertical="center"/>
    </xf>
    <xf numFmtId="0" fontId="0" fillId="0" borderId="57" xfId="0" applyBorder="1" applyAlignment="1">
      <alignment horizontal="left" vertical="center"/>
    </xf>
    <xf numFmtId="0" fontId="0" fillId="0" borderId="62" xfId="0" applyFill="1" applyBorder="1" applyAlignment="1">
      <alignment horizontal="center" vertical="center" textRotation="255"/>
    </xf>
    <xf numFmtId="0" fontId="0" fillId="0" borderId="72" xfId="0" applyFill="1" applyBorder="1" applyAlignment="1">
      <alignment horizontal="center" vertical="center" textRotation="255"/>
    </xf>
    <xf numFmtId="0" fontId="0" fillId="0" borderId="11" xfId="0" applyFill="1" applyBorder="1" applyAlignment="1">
      <alignment horizontal="center" vertical="center"/>
    </xf>
    <xf numFmtId="0" fontId="0" fillId="0" borderId="1" xfId="0" applyFill="1" applyBorder="1" applyAlignment="1">
      <alignment horizontal="center" vertical="center"/>
    </xf>
    <xf numFmtId="0" fontId="0" fillId="0" borderId="12" xfId="0" applyFill="1" applyBorder="1" applyAlignment="1">
      <alignment horizontal="center" vertical="center"/>
    </xf>
    <xf numFmtId="0" fontId="0" fillId="0" borderId="7" xfId="0" applyFill="1" applyBorder="1" applyAlignment="1">
      <alignment horizontal="center" vertical="center" textRotation="255"/>
    </xf>
    <xf numFmtId="0" fontId="0" fillId="0" borderId="8" xfId="0" applyFill="1" applyBorder="1" applyAlignment="1" applyProtection="1">
      <alignment horizontal="left" vertical="center" wrapText="1" shrinkToFit="1"/>
      <protection locked="0"/>
    </xf>
    <xf numFmtId="0" fontId="0" fillId="0" borderId="5" xfId="0" applyFill="1" applyBorder="1" applyAlignment="1" applyProtection="1">
      <alignment horizontal="left" vertical="center" wrapText="1" shrinkToFit="1"/>
      <protection locked="0"/>
    </xf>
    <xf numFmtId="0" fontId="0" fillId="0" borderId="9" xfId="0" applyFill="1" applyBorder="1" applyAlignment="1" applyProtection="1">
      <alignment horizontal="left" vertical="center" wrapText="1" shrinkToFit="1"/>
      <protection locked="0"/>
    </xf>
    <xf numFmtId="0" fontId="0" fillId="0" borderId="8"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6" xfId="0" applyFill="1" applyBorder="1" applyAlignment="1" applyProtection="1">
      <alignment horizontal="left" vertical="center" wrapText="1" shrinkToFit="1"/>
      <protection locked="0"/>
    </xf>
    <xf numFmtId="0" fontId="0" fillId="0" borderId="0" xfId="0" applyFill="1" applyBorder="1" applyAlignment="1" applyProtection="1">
      <alignment horizontal="left" vertical="center" wrapText="1" shrinkToFit="1"/>
      <protection locked="0"/>
    </xf>
    <xf numFmtId="0" fontId="0" fillId="0" borderId="7" xfId="0" applyFill="1" applyBorder="1" applyAlignment="1" applyProtection="1">
      <alignment horizontal="left" vertical="center" wrapText="1" shrinkToFit="1"/>
      <protection locked="0"/>
    </xf>
    <xf numFmtId="0" fontId="0" fillId="0" borderId="6" xfId="0" applyFill="1" applyBorder="1" applyAlignment="1" applyProtection="1">
      <alignment horizontal="left" vertical="center" wrapText="1"/>
      <protection locked="0"/>
    </xf>
    <xf numFmtId="0" fontId="0" fillId="0" borderId="0" xfId="0"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shrinkToFit="1"/>
      <protection locked="0"/>
    </xf>
    <xf numFmtId="0" fontId="0" fillId="0" borderId="1" xfId="0" applyFill="1" applyBorder="1" applyAlignment="1" applyProtection="1">
      <alignment horizontal="left" vertical="center" wrapText="1" shrinkToFit="1"/>
      <protection locked="0"/>
    </xf>
    <xf numFmtId="0" fontId="0" fillId="0" borderId="12" xfId="0" applyFill="1" applyBorder="1" applyAlignment="1" applyProtection="1">
      <alignment horizontal="left" vertical="center" wrapText="1" shrinkToFit="1"/>
      <protection locked="0"/>
    </xf>
    <xf numFmtId="0" fontId="0" fillId="0" borderId="11"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9" xfId="0" applyFill="1" applyBorder="1" applyAlignment="1">
      <alignment horizontal="center" vertical="center" textRotation="255"/>
    </xf>
    <xf numFmtId="0" fontId="18" fillId="0" borderId="0" xfId="41" applyFont="1" applyAlignment="1">
      <alignment vertical="center" wrapText="1"/>
    </xf>
    <xf numFmtId="0" fontId="18" fillId="0" borderId="45" xfId="41" applyFont="1" applyBorder="1" applyAlignment="1" applyProtection="1">
      <alignment vertical="center" wrapText="1"/>
      <protection locked="0"/>
    </xf>
    <xf numFmtId="0" fontId="18" fillId="0" borderId="1" xfId="41" applyFont="1" applyBorder="1" applyAlignment="1" applyProtection="1">
      <alignment vertical="center" wrapText="1"/>
      <protection locked="0"/>
    </xf>
    <xf numFmtId="0" fontId="18" fillId="0" borderId="46" xfId="41" applyFont="1" applyBorder="1" applyAlignment="1" applyProtection="1">
      <alignment vertical="center" wrapText="1"/>
      <protection locked="0"/>
    </xf>
    <xf numFmtId="0" fontId="18" fillId="0" borderId="50" xfId="41" applyFont="1" applyBorder="1" applyAlignment="1" applyProtection="1">
      <alignment vertical="center" wrapText="1"/>
      <protection locked="0"/>
    </xf>
    <xf numFmtId="0" fontId="18" fillId="0" borderId="0" xfId="41" applyFont="1" applyBorder="1" applyAlignment="1" applyProtection="1">
      <alignment vertical="center" wrapText="1"/>
      <protection locked="0"/>
    </xf>
    <xf numFmtId="0" fontId="18" fillId="0" borderId="52" xfId="41" applyFont="1" applyBorder="1" applyAlignment="1" applyProtection="1">
      <alignment vertical="center" wrapText="1"/>
      <protection locked="0"/>
    </xf>
    <xf numFmtId="0" fontId="18" fillId="0" borderId="40" xfId="41" applyFont="1" applyBorder="1" applyAlignment="1" applyProtection="1">
      <alignment vertical="center" wrapText="1"/>
      <protection locked="0"/>
    </xf>
    <xf numFmtId="0" fontId="18" fillId="0" borderId="41" xfId="41" applyFont="1" applyBorder="1" applyAlignment="1" applyProtection="1">
      <alignment vertical="center" wrapText="1"/>
      <protection locked="0"/>
    </xf>
    <xf numFmtId="0" fontId="18" fillId="0" borderId="44" xfId="41" applyFont="1" applyBorder="1" applyAlignment="1" applyProtection="1">
      <alignment vertical="center" wrapText="1"/>
      <protection locked="0"/>
    </xf>
    <xf numFmtId="0" fontId="36" fillId="0" borderId="0" xfId="41" applyFont="1" applyProtection="1">
      <alignment vertical="center"/>
      <protection locked="0"/>
    </xf>
    <xf numFmtId="0" fontId="36" fillId="0" borderId="0" xfId="41" applyFont="1" applyAlignment="1" applyProtection="1">
      <alignment horizontal="center" vertical="center"/>
      <protection locked="0"/>
    </xf>
    <xf numFmtId="58" fontId="36" fillId="0" borderId="0" xfId="41" applyNumberFormat="1" applyFont="1" applyAlignment="1" applyProtection="1">
      <alignment horizontal="center" vertical="center"/>
      <protection locked="0"/>
    </xf>
    <xf numFmtId="0" fontId="18" fillId="0" borderId="29" xfId="41" applyFont="1" applyBorder="1" applyAlignment="1" applyProtection="1">
      <alignment horizontal="center" vertical="center" shrinkToFit="1"/>
      <protection locked="0"/>
    </xf>
    <xf numFmtId="0" fontId="18" fillId="0" borderId="30" xfId="41" applyFont="1" applyBorder="1" applyAlignment="1" applyProtection="1">
      <alignment horizontal="center" vertical="center" shrinkToFit="1"/>
      <protection locked="0"/>
    </xf>
    <xf numFmtId="0" fontId="18" fillId="0" borderId="126" xfId="41" applyFont="1" applyBorder="1" applyAlignment="1" applyProtection="1">
      <alignment horizontal="center" vertical="center" shrinkToFit="1"/>
      <protection locked="0"/>
    </xf>
    <xf numFmtId="0" fontId="18" fillId="0" borderId="22" xfId="41" applyFont="1" applyBorder="1" applyAlignment="1" applyProtection="1">
      <alignment vertical="center" wrapText="1"/>
      <protection locked="0"/>
    </xf>
    <xf numFmtId="0" fontId="18" fillId="0" borderId="120" xfId="41" applyFont="1" applyBorder="1" applyAlignment="1" applyProtection="1">
      <alignment vertical="center" wrapText="1"/>
      <protection locked="0"/>
    </xf>
    <xf numFmtId="0" fontId="18" fillId="0" borderId="116" xfId="41" applyFont="1" applyBorder="1" applyAlignment="1" applyProtection="1">
      <alignment horizontal="center" vertical="center" shrinkToFit="1"/>
      <protection locked="0"/>
    </xf>
    <xf numFmtId="0" fontId="18" fillId="0" borderId="22" xfId="41" applyFont="1" applyBorder="1" applyAlignment="1" applyProtection="1">
      <alignment horizontal="center" vertical="center" shrinkToFit="1"/>
      <protection locked="0"/>
    </xf>
    <xf numFmtId="0" fontId="18" fillId="0" borderId="125" xfId="41" applyFont="1" applyBorder="1" applyAlignment="1" applyProtection="1">
      <alignment horizontal="center" vertical="center" shrinkToFit="1"/>
      <protection locked="0"/>
    </xf>
    <xf numFmtId="0" fontId="18" fillId="0" borderId="30" xfId="41" applyFont="1" applyBorder="1" applyAlignment="1" applyProtection="1">
      <alignment vertical="center" wrapText="1"/>
      <protection locked="0"/>
    </xf>
    <xf numFmtId="0" fontId="18" fillId="0" borderId="31" xfId="41" applyFont="1" applyBorder="1" applyAlignment="1" applyProtection="1">
      <alignment vertical="center" wrapText="1"/>
      <protection locked="0"/>
    </xf>
    <xf numFmtId="0" fontId="18" fillId="0" borderId="33" xfId="41" applyFont="1" applyBorder="1" applyAlignment="1" applyProtection="1">
      <alignment vertical="center" wrapText="1"/>
      <protection locked="0"/>
    </xf>
    <xf numFmtId="0" fontId="18" fillId="0" borderId="34" xfId="41" applyFont="1" applyBorder="1" applyAlignment="1" applyProtection="1">
      <alignment vertical="center" wrapText="1"/>
      <protection locked="0"/>
    </xf>
    <xf numFmtId="0" fontId="18" fillId="0" borderId="32" xfId="41" applyFont="1" applyBorder="1" applyAlignment="1" applyProtection="1">
      <alignment horizontal="center" vertical="center" shrinkToFit="1"/>
      <protection locked="0"/>
    </xf>
    <xf numFmtId="0" fontId="18" fillId="0" borderId="33" xfId="41" applyFont="1" applyBorder="1" applyAlignment="1" applyProtection="1">
      <alignment horizontal="center" vertical="center" shrinkToFit="1"/>
      <protection locked="0"/>
    </xf>
    <xf numFmtId="0" fontId="18" fillId="0" borderId="127" xfId="41" applyFont="1" applyBorder="1" applyAlignment="1" applyProtection="1">
      <alignment horizontal="center" vertical="center" shrinkToFit="1"/>
      <protection locked="0"/>
    </xf>
    <xf numFmtId="58" fontId="36" fillId="0" borderId="48" xfId="15" applyNumberFormat="1" applyFont="1" applyBorder="1" applyAlignment="1">
      <alignment horizontal="center" vertical="center" wrapText="1"/>
    </xf>
    <xf numFmtId="58" fontId="36" fillId="0" borderId="5" xfId="15" applyNumberFormat="1" applyFont="1" applyBorder="1" applyAlignment="1">
      <alignment horizontal="center" vertical="center" wrapText="1"/>
    </xf>
    <xf numFmtId="58" fontId="36" fillId="0" borderId="9" xfId="15" applyNumberFormat="1" applyFont="1" applyBorder="1" applyAlignment="1">
      <alignment horizontal="center" vertical="center" wrapText="1"/>
    </xf>
    <xf numFmtId="177" fontId="36" fillId="0" borderId="6" xfId="41" applyNumberFormat="1" applyFont="1" applyBorder="1" applyAlignment="1">
      <alignment horizontal="center" vertical="center"/>
    </xf>
    <xf numFmtId="177" fontId="36" fillId="0" borderId="0" xfId="41" applyNumberFormat="1" applyFont="1" applyBorder="1" applyAlignment="1">
      <alignment horizontal="center" vertical="center"/>
    </xf>
    <xf numFmtId="177" fontId="36" fillId="0" borderId="7" xfId="41" applyNumberFormat="1" applyFont="1" applyBorder="1" applyAlignment="1">
      <alignment horizontal="center" vertical="center"/>
    </xf>
    <xf numFmtId="177" fontId="36" fillId="0" borderId="51" xfId="41" applyNumberFormat="1" applyFont="1" applyBorder="1" applyAlignment="1">
      <alignment horizontal="center" vertical="center"/>
    </xf>
    <xf numFmtId="177" fontId="36" fillId="0" borderId="41" xfId="41" applyNumberFormat="1" applyFont="1" applyBorder="1" applyAlignment="1">
      <alignment horizontal="center" vertical="center"/>
    </xf>
    <xf numFmtId="177" fontId="36" fillId="0" borderId="42" xfId="41" applyNumberFormat="1" applyFont="1" applyBorder="1" applyAlignment="1">
      <alignment horizontal="center" vertical="center"/>
    </xf>
    <xf numFmtId="0" fontId="36" fillId="0" borderId="8" xfId="41" applyFont="1" applyBorder="1" applyAlignment="1">
      <alignment vertical="center" wrapText="1"/>
    </xf>
    <xf numFmtId="0" fontId="36" fillId="0" borderId="5" xfId="41" applyFont="1" applyBorder="1" applyAlignment="1">
      <alignment vertical="center" wrapText="1"/>
    </xf>
    <xf numFmtId="0" fontId="36" fillId="0" borderId="49" xfId="41" applyFont="1" applyBorder="1" applyAlignment="1">
      <alignment vertical="center" wrapText="1"/>
    </xf>
    <xf numFmtId="0" fontId="36" fillId="0" borderId="6" xfId="41" applyFont="1" applyBorder="1" applyAlignment="1">
      <alignment vertical="center" wrapText="1"/>
    </xf>
    <xf numFmtId="0" fontId="36" fillId="0" borderId="0" xfId="41" applyFont="1" applyBorder="1" applyAlignment="1">
      <alignment vertical="center" wrapText="1"/>
    </xf>
    <xf numFmtId="0" fontId="36" fillId="0" borderId="52" xfId="41" applyFont="1" applyBorder="1" applyAlignment="1">
      <alignment vertical="center" wrapText="1"/>
    </xf>
    <xf numFmtId="0" fontId="36" fillId="0" borderId="51" xfId="41" applyFont="1" applyBorder="1" applyAlignment="1">
      <alignment vertical="center" wrapText="1"/>
    </xf>
    <xf numFmtId="0" fontId="36" fillId="0" borderId="41" xfId="41" applyFont="1" applyBorder="1" applyAlignment="1">
      <alignment vertical="center" wrapText="1"/>
    </xf>
    <xf numFmtId="0" fontId="36" fillId="0" borderId="44" xfId="41" applyFont="1" applyBorder="1" applyAlignment="1">
      <alignment vertical="center" wrapText="1"/>
    </xf>
    <xf numFmtId="0" fontId="36" fillId="0" borderId="35" xfId="41" applyFont="1" applyBorder="1" applyAlignment="1">
      <alignment horizontal="center" vertical="center"/>
    </xf>
    <xf numFmtId="0" fontId="36" fillId="0" borderId="36" xfId="41" applyFont="1" applyBorder="1" applyAlignment="1">
      <alignment horizontal="center" vertical="center"/>
    </xf>
    <xf numFmtId="0" fontId="36" fillId="0" borderId="37" xfId="41" applyFont="1" applyBorder="1" applyAlignment="1">
      <alignment horizontal="center" vertical="center"/>
    </xf>
    <xf numFmtId="0" fontId="36" fillId="0" borderId="45" xfId="41" applyFont="1" applyBorder="1" applyAlignment="1">
      <alignment horizontal="center" vertical="center"/>
    </xf>
    <xf numFmtId="0" fontId="36" fillId="0" borderId="1" xfId="41" applyFont="1" applyBorder="1" applyAlignment="1">
      <alignment horizontal="center" vertical="center"/>
    </xf>
    <xf numFmtId="0" fontId="36" fillId="0" borderId="12" xfId="41" applyFont="1" applyBorder="1" applyAlignment="1">
      <alignment horizontal="center" vertical="center"/>
    </xf>
    <xf numFmtId="0" fontId="36" fillId="0" borderId="60" xfId="41" applyFont="1" applyBorder="1" applyAlignment="1">
      <alignment horizontal="center" vertical="center"/>
    </xf>
    <xf numFmtId="0" fontId="36" fillId="0" borderId="63" xfId="41" applyFont="1" applyBorder="1" applyAlignment="1">
      <alignment horizontal="center" vertical="center"/>
    </xf>
    <xf numFmtId="0" fontId="36" fillId="0" borderId="61" xfId="41" applyFont="1" applyBorder="1" applyAlignment="1">
      <alignment horizontal="center" vertical="center"/>
    </xf>
    <xf numFmtId="0" fontId="36" fillId="0" borderId="47" xfId="41" applyFont="1" applyBorder="1" applyAlignment="1">
      <alignment horizontal="center" vertical="center"/>
    </xf>
    <xf numFmtId="0" fontId="36" fillId="0" borderId="11" xfId="41" applyFont="1" applyBorder="1" applyAlignment="1">
      <alignment horizontal="center" vertical="center"/>
    </xf>
    <xf numFmtId="0" fontId="36" fillId="0" borderId="39" xfId="41" applyFont="1" applyBorder="1" applyAlignment="1">
      <alignment horizontal="center" vertical="center"/>
    </xf>
    <xf numFmtId="0" fontId="36" fillId="0" borderId="46" xfId="41" applyFont="1" applyBorder="1" applyAlignment="1">
      <alignment horizontal="center" vertical="center"/>
    </xf>
    <xf numFmtId="0" fontId="36" fillId="0" borderId="50" xfId="15" applyFont="1" applyBorder="1" applyAlignment="1">
      <alignment horizontal="center" vertical="center" wrapText="1"/>
    </xf>
    <xf numFmtId="0" fontId="36" fillId="0" borderId="0" xfId="15" applyFont="1" applyBorder="1" applyAlignment="1">
      <alignment horizontal="center" vertical="center" wrapText="1"/>
    </xf>
    <xf numFmtId="0" fontId="36" fillId="0" borderId="7" xfId="15" applyFont="1" applyBorder="1" applyAlignment="1">
      <alignment horizontal="center" vertical="center" wrapText="1"/>
    </xf>
    <xf numFmtId="58" fontId="36" fillId="0" borderId="40" xfId="15" applyNumberFormat="1" applyFont="1" applyBorder="1" applyAlignment="1">
      <alignment horizontal="center" vertical="center" wrapText="1"/>
    </xf>
    <xf numFmtId="58" fontId="36" fillId="0" borderId="41" xfId="15" applyNumberFormat="1" applyFont="1" applyBorder="1" applyAlignment="1">
      <alignment horizontal="center" vertical="center" wrapText="1"/>
    </xf>
    <xf numFmtId="58" fontId="36" fillId="0" borderId="42" xfId="15" applyNumberFormat="1" applyFont="1" applyBorder="1" applyAlignment="1">
      <alignment horizontal="center" vertical="center" wrapText="1"/>
    </xf>
    <xf numFmtId="0" fontId="18" fillId="0" borderId="71" xfId="41" applyFont="1" applyBorder="1" applyAlignment="1" applyProtection="1">
      <alignment vertical="center" textRotation="255" shrinkToFit="1"/>
      <protection locked="0"/>
    </xf>
    <xf numFmtId="0" fontId="18" fillId="0" borderId="62" xfId="41" applyFont="1" applyBorder="1" applyAlignment="1" applyProtection="1">
      <alignment vertical="center" textRotation="255" shrinkToFit="1"/>
      <protection locked="0"/>
    </xf>
    <xf numFmtId="0" fontId="36" fillId="0" borderId="8" xfId="41" applyFont="1" applyBorder="1" applyProtection="1">
      <alignment vertical="center"/>
      <protection locked="0"/>
    </xf>
    <xf numFmtId="0" fontId="36" fillId="0" borderId="5" xfId="41" applyFont="1" applyBorder="1" applyProtection="1">
      <alignment vertical="center"/>
      <protection locked="0"/>
    </xf>
    <xf numFmtId="0" fontId="36" fillId="0" borderId="9" xfId="41" applyFont="1" applyBorder="1" applyProtection="1">
      <alignment vertical="center"/>
      <protection locked="0"/>
    </xf>
    <xf numFmtId="0" fontId="36" fillId="0" borderId="6" xfId="41" applyFont="1" applyBorder="1" applyProtection="1">
      <alignment vertical="center"/>
      <protection locked="0"/>
    </xf>
    <xf numFmtId="0" fontId="36" fillId="0" borderId="0" xfId="41" applyFont="1" applyBorder="1" applyProtection="1">
      <alignment vertical="center"/>
      <protection locked="0"/>
    </xf>
    <xf numFmtId="0" fontId="36" fillId="0" borderId="7" xfId="41" applyFont="1" applyBorder="1" applyProtection="1">
      <alignment vertical="center"/>
      <protection locked="0"/>
    </xf>
    <xf numFmtId="0" fontId="36" fillId="0" borderId="11" xfId="41" applyFont="1" applyBorder="1" applyProtection="1">
      <alignment vertical="center"/>
      <protection locked="0"/>
    </xf>
    <xf numFmtId="0" fontId="36" fillId="0" borderId="1" xfId="41" applyFont="1" applyBorder="1" applyProtection="1">
      <alignment vertical="center"/>
      <protection locked="0"/>
    </xf>
    <xf numFmtId="0" fontId="36" fillId="0" borderId="12" xfId="41" applyFont="1" applyBorder="1" applyProtection="1">
      <alignment vertical="center"/>
      <protection locked="0"/>
    </xf>
    <xf numFmtId="0" fontId="36" fillId="0" borderId="0" xfId="41" applyFont="1" applyAlignment="1">
      <alignment horizontal="center" vertical="center" wrapText="1"/>
    </xf>
    <xf numFmtId="0" fontId="36" fillId="0" borderId="0" xfId="41" applyFont="1" applyAlignment="1">
      <alignment horizontal="left" vertical="center" shrinkToFit="1"/>
    </xf>
    <xf numFmtId="0" fontId="36" fillId="0" borderId="0" xfId="41" applyFont="1" applyAlignment="1">
      <alignment horizontal="right" vertical="center" indent="1"/>
    </xf>
    <xf numFmtId="0" fontId="36" fillId="0" borderId="0" xfId="41" applyFont="1" applyAlignment="1">
      <alignment vertical="center" shrinkToFit="1"/>
    </xf>
    <xf numFmtId="0" fontId="36" fillId="0" borderId="91" xfId="41" applyFont="1" applyBorder="1" applyAlignment="1">
      <alignment horizontal="center" vertical="center"/>
    </xf>
    <xf numFmtId="0" fontId="36" fillId="0" borderId="104" xfId="41" applyFont="1" applyBorder="1" applyAlignment="1">
      <alignment horizontal="center" vertical="center"/>
    </xf>
    <xf numFmtId="0" fontId="36" fillId="0" borderId="0" xfId="41" applyFont="1" applyAlignment="1">
      <alignment horizontal="left" vertical="center" indent="1"/>
    </xf>
    <xf numFmtId="58" fontId="36" fillId="0" borderId="0" xfId="41" applyNumberFormat="1" applyFont="1" applyProtection="1">
      <alignment vertical="center"/>
      <protection locked="0"/>
    </xf>
    <xf numFmtId="0" fontId="36" fillId="0" borderId="0" xfId="41" applyFont="1" applyAlignment="1" applyProtection="1">
      <alignment horizontal="left" vertical="center"/>
      <protection locked="0"/>
    </xf>
    <xf numFmtId="0" fontId="40" fillId="0" borderId="0" xfId="41" applyFont="1" applyAlignment="1">
      <alignment horizontal="center" vertical="center" wrapText="1"/>
    </xf>
    <xf numFmtId="0" fontId="40" fillId="0" borderId="0" xfId="41" applyFont="1" applyAlignment="1">
      <alignment horizontal="center" vertical="center"/>
    </xf>
    <xf numFmtId="0" fontId="36" fillId="0" borderId="0" xfId="41" applyFont="1" applyAlignment="1">
      <alignment horizontal="center" vertical="center"/>
    </xf>
    <xf numFmtId="0" fontId="36" fillId="0" borderId="0" xfId="41" applyFont="1" applyAlignment="1">
      <alignment horizontal="left" vertical="center"/>
    </xf>
    <xf numFmtId="0" fontId="18" fillId="0" borderId="70" xfId="41" applyFont="1" applyBorder="1" applyAlignment="1" applyProtection="1">
      <alignment vertical="center" textRotation="255" shrinkToFit="1"/>
      <protection locked="0"/>
    </xf>
    <xf numFmtId="0" fontId="27" fillId="0" borderId="0" xfId="5" applyFont="1" applyAlignment="1">
      <alignment horizontal="left" vertical="center" wrapText="1"/>
    </xf>
    <xf numFmtId="0" fontId="16" fillId="0" borderId="109" xfId="5" applyFont="1" applyBorder="1" applyAlignment="1">
      <alignment horizontal="center" vertical="center"/>
    </xf>
    <xf numFmtId="0" fontId="27" fillId="0" borderId="109" xfId="9" applyFont="1" applyBorder="1" applyAlignment="1">
      <alignment horizontal="center" vertical="center"/>
    </xf>
    <xf numFmtId="0" fontId="27" fillId="0" borderId="110" xfId="9" applyFont="1" applyBorder="1" applyAlignment="1">
      <alignment horizontal="center" vertical="center"/>
    </xf>
    <xf numFmtId="0" fontId="16" fillId="0" borderId="97" xfId="5" applyFont="1" applyFill="1" applyBorder="1" applyAlignment="1">
      <alignment horizontal="right" vertical="center" shrinkToFit="1"/>
    </xf>
    <xf numFmtId="0" fontId="27" fillId="0" borderId="98" xfId="9" applyFont="1" applyBorder="1" applyAlignment="1">
      <alignment horizontal="right" vertical="center"/>
    </xf>
    <xf numFmtId="0" fontId="16" fillId="0" borderId="2" xfId="5" applyFont="1" applyFill="1" applyBorder="1" applyAlignment="1">
      <alignment horizontal="left" vertical="top" wrapText="1" shrinkToFit="1"/>
    </xf>
    <xf numFmtId="0" fontId="16" fillId="0" borderId="2" xfId="9" applyFont="1" applyBorder="1" applyAlignment="1">
      <alignment horizontal="left" vertical="top" wrapText="1" shrinkToFit="1"/>
    </xf>
    <xf numFmtId="0" fontId="16" fillId="0" borderId="26" xfId="5" applyFont="1" applyBorder="1" applyAlignment="1">
      <alignment horizontal="left" vertical="top" wrapText="1" shrinkToFit="1"/>
    </xf>
    <xf numFmtId="0" fontId="16" fillId="0" borderId="27" xfId="5" applyFont="1" applyBorder="1" applyAlignment="1">
      <alignment horizontal="left" vertical="top" shrinkToFit="1"/>
    </xf>
    <xf numFmtId="0" fontId="16" fillId="0" borderId="28" xfId="5" applyFont="1" applyBorder="1" applyAlignment="1">
      <alignment horizontal="left" vertical="top" shrinkToFit="1"/>
    </xf>
    <xf numFmtId="0" fontId="16" fillId="0" borderId="8" xfId="5" applyFont="1" applyFill="1" applyBorder="1" applyAlignment="1">
      <alignment horizontal="left" vertical="top" wrapText="1" shrinkToFit="1"/>
    </xf>
    <xf numFmtId="0" fontId="16" fillId="0" borderId="27" xfId="9" applyFont="1" applyBorder="1" applyAlignment="1">
      <alignment vertical="top" shrinkToFit="1"/>
    </xf>
    <xf numFmtId="0" fontId="16" fillId="0" borderId="28" xfId="9" applyFont="1" applyBorder="1" applyAlignment="1">
      <alignment vertical="top" shrinkToFit="1"/>
    </xf>
    <xf numFmtId="0" fontId="0" fillId="0" borderId="8" xfId="5" applyFont="1" applyFill="1" applyBorder="1" applyAlignment="1">
      <alignment horizontal="left" vertical="top" wrapText="1" shrinkToFit="1"/>
    </xf>
    <xf numFmtId="0" fontId="16" fillId="0" borderId="6" xfId="9" applyFont="1" applyBorder="1" applyAlignment="1">
      <alignment horizontal="left" vertical="top" shrinkToFit="1"/>
    </xf>
    <xf numFmtId="0" fontId="16" fillId="0" borderId="11" xfId="9" applyFont="1" applyBorder="1" applyAlignment="1">
      <alignment horizontal="left" vertical="top" shrinkToFit="1"/>
    </xf>
    <xf numFmtId="0" fontId="39" fillId="0" borderId="0" xfId="5" applyFont="1" applyAlignment="1">
      <alignment horizontal="center"/>
    </xf>
    <xf numFmtId="0" fontId="16" fillId="0" borderId="1" xfId="9" applyFont="1" applyFill="1" applyBorder="1" applyAlignment="1">
      <alignment horizontal="left" vertical="center" shrinkToFit="1"/>
    </xf>
    <xf numFmtId="0" fontId="16" fillId="0" borderId="1" xfId="7" applyFont="1" applyFill="1" applyBorder="1" applyAlignment="1">
      <alignment horizontal="left" vertical="center" shrinkToFit="1"/>
    </xf>
    <xf numFmtId="0" fontId="16" fillId="0" borderId="4" xfId="9" applyFont="1" applyFill="1" applyBorder="1" applyAlignment="1">
      <alignment horizontal="left" vertical="center" shrinkToFit="1"/>
    </xf>
    <xf numFmtId="0" fontId="16" fillId="0" borderId="4" xfId="7" applyFont="1" applyFill="1" applyBorder="1" applyAlignment="1">
      <alignment horizontal="left" vertical="center" shrinkToFit="1"/>
    </xf>
    <xf numFmtId="0" fontId="16" fillId="0" borderId="26" xfId="5" applyFont="1" applyFill="1" applyBorder="1" applyAlignment="1">
      <alignment horizontal="center" vertical="top" wrapText="1" shrinkToFit="1"/>
    </xf>
    <xf numFmtId="0" fontId="16" fillId="0" borderId="27" xfId="5" applyFont="1" applyFill="1" applyBorder="1" applyAlignment="1">
      <alignment horizontal="center" vertical="top" wrapText="1" shrinkToFit="1"/>
    </xf>
    <xf numFmtId="0" fontId="16" fillId="0" borderId="28" xfId="5" applyFont="1" applyFill="1" applyBorder="1" applyAlignment="1">
      <alignment horizontal="center" vertical="top" shrinkToFit="1"/>
    </xf>
    <xf numFmtId="0" fontId="27" fillId="0" borderId="27" xfId="9" applyFont="1" applyFill="1" applyBorder="1" applyAlignment="1">
      <alignment horizontal="center" vertical="top" shrinkToFit="1"/>
    </xf>
    <xf numFmtId="0" fontId="27" fillId="0" borderId="28" xfId="9" applyFont="1" applyFill="1" applyBorder="1" applyAlignment="1">
      <alignment horizontal="center" vertical="top" shrinkToFit="1"/>
    </xf>
    <xf numFmtId="0" fontId="27" fillId="0" borderId="27" xfId="9" applyFont="1" applyBorder="1" applyAlignment="1">
      <alignment horizontal="center" vertical="top" shrinkToFit="1"/>
    </xf>
    <xf numFmtId="0" fontId="27" fillId="0" borderId="28" xfId="9" applyFont="1" applyBorder="1" applyAlignment="1">
      <alignment horizontal="center" vertical="top" shrinkToFit="1"/>
    </xf>
    <xf numFmtId="0" fontId="16" fillId="0" borderId="8" xfId="5" applyFont="1" applyFill="1" applyBorder="1" applyAlignment="1">
      <alignment horizontal="center" vertical="top" wrapText="1"/>
    </xf>
    <xf numFmtId="0" fontId="27" fillId="0" borderId="5" xfId="9" applyFont="1" applyBorder="1" applyAlignment="1">
      <alignment horizontal="center" vertical="top"/>
    </xf>
    <xf numFmtId="0" fontId="27" fillId="0" borderId="9" xfId="9" applyFont="1" applyBorder="1" applyAlignment="1">
      <alignment horizontal="center" vertical="top"/>
    </xf>
    <xf numFmtId="0" fontId="16" fillId="0" borderId="6" xfId="5" applyFont="1" applyFill="1" applyBorder="1" applyAlignment="1">
      <alignment horizontal="center" vertical="top"/>
    </xf>
    <xf numFmtId="0" fontId="27" fillId="0" borderId="0" xfId="9" applyFont="1" applyBorder="1" applyAlignment="1">
      <alignment horizontal="center" vertical="top"/>
    </xf>
    <xf numFmtId="0" fontId="27" fillId="0" borderId="7" xfId="9" applyFont="1" applyBorder="1" applyAlignment="1">
      <alignment horizontal="center" vertical="top"/>
    </xf>
    <xf numFmtId="0" fontId="27" fillId="0" borderId="11" xfId="9" applyFont="1" applyBorder="1" applyAlignment="1">
      <alignment horizontal="center" vertical="top"/>
    </xf>
    <xf numFmtId="0" fontId="27" fillId="0" borderId="1" xfId="9" applyFont="1" applyBorder="1" applyAlignment="1">
      <alignment horizontal="center" vertical="top"/>
    </xf>
    <xf numFmtId="0" fontId="27" fillId="0" borderId="12" xfId="9" applyFont="1" applyBorder="1" applyAlignment="1">
      <alignment horizontal="center" vertical="top"/>
    </xf>
    <xf numFmtId="0" fontId="16" fillId="0" borderId="8" xfId="5" applyFont="1" applyFill="1" applyBorder="1" applyAlignment="1">
      <alignment horizontal="left" vertical="center" shrinkToFit="1"/>
    </xf>
    <xf numFmtId="0" fontId="16" fillId="0" borderId="5" xfId="5" applyFont="1" applyFill="1" applyBorder="1" applyAlignment="1">
      <alignment horizontal="left" vertical="center" shrinkToFi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13" borderId="29" xfId="0" applyFill="1" applyBorder="1" applyAlignment="1">
      <alignment horizontal="left" vertical="center" shrinkToFit="1"/>
    </xf>
    <xf numFmtId="0" fontId="0" fillId="13" borderId="30" xfId="0" applyFill="1" applyBorder="1" applyAlignment="1">
      <alignment horizontal="left" vertical="center" shrinkToFit="1"/>
    </xf>
    <xf numFmtId="0" fontId="0" fillId="13" borderId="31" xfId="0" applyFill="1" applyBorder="1" applyAlignment="1">
      <alignment horizontal="left" vertical="center" shrinkToFit="1"/>
    </xf>
    <xf numFmtId="0" fontId="17" fillId="13" borderId="8" xfId="0" applyFont="1" applyFill="1" applyBorder="1" applyAlignment="1">
      <alignment horizontal="left" vertical="center" wrapText="1"/>
    </xf>
    <xf numFmtId="0" fontId="17" fillId="13" borderId="5" xfId="0" applyFont="1" applyFill="1" applyBorder="1" applyAlignment="1">
      <alignment horizontal="left" vertical="center" wrapText="1"/>
    </xf>
    <xf numFmtId="0" fontId="0" fillId="13" borderId="116" xfId="0" applyFill="1" applyBorder="1" applyAlignment="1">
      <alignment horizontal="left" vertical="center" shrinkToFit="1"/>
    </xf>
    <xf numFmtId="0" fontId="0" fillId="13" borderId="22" xfId="0" applyFill="1" applyBorder="1" applyAlignment="1">
      <alignment horizontal="left" vertical="center" shrinkToFit="1"/>
    </xf>
    <xf numFmtId="0" fontId="0" fillId="13" borderId="120" xfId="0" applyFill="1" applyBorder="1" applyAlignment="1">
      <alignment horizontal="left" vertical="center" shrinkToFit="1"/>
    </xf>
    <xf numFmtId="0" fontId="17" fillId="13" borderId="116" xfId="0" applyFont="1" applyFill="1" applyBorder="1" applyAlignment="1">
      <alignment horizontal="left" vertical="center" wrapText="1"/>
    </xf>
    <xf numFmtId="0" fontId="17" fillId="13" borderId="22" xfId="0" applyFont="1" applyFill="1" applyBorder="1" applyAlignment="1">
      <alignment horizontal="left" vertical="center" wrapText="1"/>
    </xf>
    <xf numFmtId="0" fontId="17" fillId="13" borderId="120" xfId="0" applyFont="1" applyFill="1" applyBorder="1" applyAlignment="1">
      <alignment horizontal="left" vertical="center" wrapText="1"/>
    </xf>
    <xf numFmtId="0" fontId="169" fillId="0" borderId="187" xfId="0" applyFont="1" applyBorder="1" applyAlignment="1">
      <alignment horizontal="center"/>
    </xf>
    <xf numFmtId="0" fontId="169" fillId="0" borderId="188" xfId="0" applyFont="1" applyBorder="1" applyAlignment="1">
      <alignment horizontal="center"/>
    </xf>
    <xf numFmtId="0" fontId="169" fillId="0" borderId="189" xfId="0" applyFont="1" applyBorder="1" applyAlignment="1">
      <alignment horizontal="center"/>
    </xf>
    <xf numFmtId="0" fontId="0" fillId="13" borderId="0" xfId="0" applyFill="1" applyAlignment="1">
      <alignment horizontal="left" vertical="center"/>
    </xf>
    <xf numFmtId="0" fontId="0" fillId="13" borderId="0" xfId="0" applyFill="1" applyAlignment="1">
      <alignment horizontal="left" vertical="center" wrapText="1"/>
    </xf>
    <xf numFmtId="0" fontId="0" fillId="13" borderId="0" xfId="0" applyFill="1" applyAlignment="1">
      <alignment horizontal="left" wrapText="1"/>
    </xf>
    <xf numFmtId="0" fontId="0" fillId="13" borderId="0" xfId="0" quotePrefix="1" applyFill="1" applyAlignment="1">
      <alignment vertical="center" wrapText="1"/>
    </xf>
    <xf numFmtId="0" fontId="0" fillId="13" borderId="0" xfId="0" applyFill="1" applyAlignment="1">
      <alignment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0" xfId="0" applyBorder="1" applyAlignment="1">
      <alignment horizontal="center" vertical="center"/>
    </xf>
    <xf numFmtId="0" fontId="0" fillId="13" borderId="32" xfId="0" applyFill="1" applyBorder="1" applyAlignment="1">
      <alignment horizontal="left" vertical="center" shrinkToFit="1"/>
    </xf>
    <xf numFmtId="0" fontId="0" fillId="13" borderId="33" xfId="0" applyFill="1" applyBorder="1" applyAlignment="1">
      <alignment horizontal="left" vertical="center" shrinkToFit="1"/>
    </xf>
    <xf numFmtId="0" fontId="0" fillId="13" borderId="34" xfId="0" applyFill="1" applyBorder="1" applyAlignment="1">
      <alignment horizontal="left" vertical="center" shrinkToFit="1"/>
    </xf>
    <xf numFmtId="0" fontId="17" fillId="13" borderId="32" xfId="0" applyFont="1" applyFill="1" applyBorder="1" applyAlignment="1">
      <alignment horizontal="left" vertical="center" wrapText="1"/>
    </xf>
    <xf numFmtId="0" fontId="17" fillId="13" borderId="33" xfId="0" applyFont="1" applyFill="1" applyBorder="1" applyAlignment="1">
      <alignment horizontal="left" vertical="center" wrapText="1"/>
    </xf>
    <xf numFmtId="0" fontId="17" fillId="13" borderId="34" xfId="0" applyFont="1" applyFill="1" applyBorder="1" applyAlignment="1">
      <alignment horizontal="left" vertical="center" wrapText="1"/>
    </xf>
    <xf numFmtId="0" fontId="17" fillId="13" borderId="6" xfId="0" applyFont="1" applyFill="1" applyBorder="1" applyAlignment="1">
      <alignment horizontal="left" vertical="center" wrapText="1"/>
    </xf>
    <xf numFmtId="0" fontId="17" fillId="13" borderId="0" xfId="0" applyFont="1" applyFill="1" applyAlignment="1">
      <alignment horizontal="left" vertical="center" wrapText="1"/>
    </xf>
    <xf numFmtId="0" fontId="0" fillId="0" borderId="0" xfId="0" applyAlignment="1">
      <alignment horizontal="center" vertical="center"/>
    </xf>
    <xf numFmtId="181" fontId="0" fillId="0" borderId="0" xfId="0" applyNumberFormat="1" applyAlignment="1">
      <alignment horizontal="right" vertical="center"/>
    </xf>
    <xf numFmtId="0" fontId="0" fillId="0" borderId="1" xfId="0" applyBorder="1" applyAlignment="1">
      <alignment horizontal="center" vertical="center"/>
    </xf>
    <xf numFmtId="0" fontId="0" fillId="0" borderId="12" xfId="0" applyBorder="1" applyAlignment="1">
      <alignment horizontal="center" vertical="center"/>
    </xf>
    <xf numFmtId="0" fontId="0" fillId="13" borderId="8" xfId="0" applyFill="1" applyBorder="1" applyAlignment="1">
      <alignment horizontal="left" vertical="center"/>
    </xf>
    <xf numFmtId="0" fontId="0" fillId="13" borderId="5" xfId="0" applyFill="1" applyBorder="1" applyAlignment="1">
      <alignment horizontal="left" vertical="center"/>
    </xf>
    <xf numFmtId="0" fontId="0" fillId="13" borderId="4" xfId="0" applyFill="1" applyBorder="1" applyAlignment="1">
      <alignment horizontal="left"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1" xfId="0" applyBorder="1" applyAlignment="1">
      <alignment horizontal="center" vertical="center"/>
    </xf>
    <xf numFmtId="0" fontId="0" fillId="13" borderId="8" xfId="0" applyFill="1" applyBorder="1" applyAlignment="1">
      <alignment horizontal="center" vertical="center"/>
    </xf>
    <xf numFmtId="0" fontId="0" fillId="13" borderId="5" xfId="0" applyFill="1" applyBorder="1" applyAlignment="1">
      <alignment horizontal="center" vertical="center"/>
    </xf>
    <xf numFmtId="0" fontId="0" fillId="13" borderId="9" xfId="0" applyFill="1" applyBorder="1" applyAlignment="1">
      <alignment horizontal="left" vertical="center"/>
    </xf>
    <xf numFmtId="0" fontId="0" fillId="13" borderId="116" xfId="0" applyFill="1" applyBorder="1" applyAlignment="1">
      <alignment horizontal="center" vertical="center"/>
    </xf>
    <xf numFmtId="0" fontId="0" fillId="13" borderId="22" xfId="0" applyFill="1" applyBorder="1" applyAlignment="1">
      <alignment horizontal="center" vertical="center"/>
    </xf>
    <xf numFmtId="0" fontId="0" fillId="13" borderId="22" xfId="0" applyFill="1" applyBorder="1" applyAlignment="1">
      <alignment horizontal="left" vertical="center"/>
    </xf>
    <xf numFmtId="0" fontId="0" fillId="13" borderId="120" xfId="0" applyFill="1" applyBorder="1" applyAlignment="1">
      <alignment horizontal="left" vertical="center"/>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13" borderId="32" xfId="0" applyFill="1" applyBorder="1" applyAlignment="1">
      <alignment horizontal="center" vertical="center"/>
    </xf>
    <xf numFmtId="0" fontId="0" fillId="13" borderId="33" xfId="0" applyFill="1" applyBorder="1" applyAlignment="1">
      <alignment horizontal="center" vertical="center"/>
    </xf>
    <xf numFmtId="0" fontId="0" fillId="13" borderId="19" xfId="0" applyFill="1" applyBorder="1" applyAlignment="1">
      <alignment horizontal="left" vertical="center"/>
    </xf>
    <xf numFmtId="0" fontId="0" fillId="13" borderId="190" xfId="0" applyFill="1" applyBorder="1" applyAlignment="1">
      <alignment horizontal="left" vertical="center"/>
    </xf>
    <xf numFmtId="0" fontId="0" fillId="13" borderId="2" xfId="0" applyFill="1" applyBorder="1" applyAlignment="1">
      <alignment horizontal="center" vertical="center"/>
    </xf>
    <xf numFmtId="181" fontId="0" fillId="13" borderId="2" xfId="0" applyNumberFormat="1" applyFill="1" applyBorder="1" applyAlignment="1">
      <alignment horizontal="right" vertical="center"/>
    </xf>
    <xf numFmtId="0" fontId="0" fillId="0" borderId="77" xfId="0" applyBorder="1" applyAlignment="1">
      <alignment horizontal="center" vertical="center"/>
    </xf>
    <xf numFmtId="0" fontId="0" fillId="0" borderId="38" xfId="0" applyBorder="1" applyAlignment="1">
      <alignment horizontal="center" vertical="center"/>
    </xf>
    <xf numFmtId="0" fontId="0" fillId="0" borderId="64" xfId="0" applyBorder="1" applyAlignment="1">
      <alignment horizontal="center" vertical="center"/>
    </xf>
    <xf numFmtId="0" fontId="0" fillId="0" borderId="63"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104" xfId="0" applyBorder="1" applyAlignment="1">
      <alignment horizontal="center" vertical="center"/>
    </xf>
    <xf numFmtId="0" fontId="0" fillId="0" borderId="79" xfId="0" applyBorder="1" applyAlignment="1">
      <alignment horizontal="center" vertical="center"/>
    </xf>
    <xf numFmtId="0" fontId="0" fillId="0" borderId="2" xfId="0" applyBorder="1" applyAlignment="1">
      <alignment horizontal="center" vertical="center"/>
    </xf>
    <xf numFmtId="0" fontId="0" fillId="0" borderId="68" xfId="0" applyBorder="1" applyAlignment="1">
      <alignment horizontal="center" vertical="center"/>
    </xf>
    <xf numFmtId="0" fontId="0" fillId="13" borderId="4" xfId="0" applyFill="1" applyBorder="1" applyAlignment="1">
      <alignment horizontal="center" vertical="center" shrinkToFit="1"/>
    </xf>
    <xf numFmtId="0" fontId="0" fillId="13" borderId="3" xfId="0" applyFill="1" applyBorder="1" applyAlignment="1">
      <alignment horizontal="center" vertical="center" shrinkToFit="1"/>
    </xf>
    <xf numFmtId="0" fontId="0" fillId="13" borderId="10" xfId="0" applyFill="1" applyBorder="1" applyAlignment="1">
      <alignment horizontal="center" vertical="center" shrinkToFit="1"/>
    </xf>
    <xf numFmtId="0" fontId="0" fillId="13" borderId="69" xfId="0" applyFill="1" applyBorder="1" applyAlignment="1">
      <alignment horizontal="center" vertical="center" shrinkToFit="1"/>
    </xf>
    <xf numFmtId="0" fontId="14" fillId="0" borderId="79" xfId="0" applyFont="1" applyBorder="1" applyAlignment="1">
      <alignment horizontal="center" vertical="center"/>
    </xf>
    <xf numFmtId="0" fontId="14" fillId="0" borderId="2" xfId="0" applyFont="1" applyBorder="1" applyAlignment="1">
      <alignment horizontal="center" vertical="center"/>
    </xf>
    <xf numFmtId="0" fontId="14" fillId="0" borderId="68" xfId="0" applyFont="1" applyBorder="1" applyAlignment="1">
      <alignment horizontal="center" vertical="center"/>
    </xf>
    <xf numFmtId="0" fontId="0" fillId="0" borderId="80" xfId="0" applyBorder="1" applyAlignment="1">
      <alignment horizontal="center" vertical="center"/>
    </xf>
    <xf numFmtId="0" fontId="0" fillId="0" borderId="43" xfId="0" applyBorder="1" applyAlignment="1">
      <alignment horizontal="center" vertical="center"/>
    </xf>
    <xf numFmtId="0" fontId="0" fillId="0" borderId="94" xfId="0" applyBorder="1" applyAlignment="1">
      <alignment horizontal="center" vertical="center"/>
    </xf>
    <xf numFmtId="0" fontId="0" fillId="0" borderId="74" xfId="0" applyBorder="1" applyAlignment="1">
      <alignment horizontal="center" vertical="center" shrinkToFit="1"/>
    </xf>
    <xf numFmtId="0" fontId="0" fillId="0" borderId="73" xfId="0" applyBorder="1" applyAlignment="1">
      <alignment horizontal="center" vertical="center" shrinkToFit="1"/>
    </xf>
    <xf numFmtId="0" fontId="0" fillId="0" borderId="75" xfId="0" applyBorder="1" applyAlignment="1">
      <alignment horizontal="center" vertical="center" shrinkToFit="1"/>
    </xf>
    <xf numFmtId="0" fontId="0" fillId="0" borderId="76" xfId="0" applyBorder="1" applyAlignment="1">
      <alignment horizontal="center" vertical="center" shrinkToFit="1"/>
    </xf>
    <xf numFmtId="0" fontId="55" fillId="0" borderId="27" xfId="10" applyFont="1" applyBorder="1" applyAlignment="1">
      <alignment horizontal="center" vertical="center" textRotation="255"/>
    </xf>
    <xf numFmtId="0" fontId="55" fillId="0" borderId="28" xfId="10" applyFont="1" applyBorder="1" applyAlignment="1">
      <alignment horizontal="center" vertical="center" textRotation="255"/>
    </xf>
    <xf numFmtId="0" fontId="28" fillId="0" borderId="8" xfId="10" applyFont="1" applyBorder="1" applyAlignment="1">
      <alignment horizontal="left" vertical="center" wrapText="1"/>
    </xf>
    <xf numFmtId="0" fontId="28" fillId="0" borderId="5" xfId="10" applyFont="1" applyBorder="1" applyAlignment="1">
      <alignment horizontal="left" vertical="center" wrapText="1"/>
    </xf>
    <xf numFmtId="0" fontId="28" fillId="0" borderId="9" xfId="10" applyFont="1" applyBorder="1" applyAlignment="1">
      <alignment horizontal="left" vertical="center" wrapText="1"/>
    </xf>
    <xf numFmtId="0" fontId="57" fillId="0" borderId="11" xfId="10" applyFont="1" applyBorder="1" applyAlignment="1" applyProtection="1">
      <alignment horizontal="left" vertical="top"/>
      <protection locked="0"/>
    </xf>
    <xf numFmtId="0" fontId="57" fillId="0" borderId="1" xfId="10" applyFont="1" applyBorder="1" applyAlignment="1" applyProtection="1">
      <alignment horizontal="left" vertical="top"/>
      <protection locked="0"/>
    </xf>
    <xf numFmtId="0" fontId="57" fillId="0" borderId="12" xfId="10" applyFont="1" applyBorder="1" applyAlignment="1" applyProtection="1">
      <alignment horizontal="left" vertical="top"/>
      <protection locked="0"/>
    </xf>
    <xf numFmtId="0" fontId="12" fillId="0" borderId="0" xfId="10" applyFont="1" applyAlignment="1">
      <alignment horizontal="center" vertical="center"/>
    </xf>
    <xf numFmtId="0" fontId="55" fillId="0" borderId="1" xfId="10" applyFont="1" applyBorder="1" applyAlignment="1">
      <alignment horizontal="center" vertical="center"/>
    </xf>
    <xf numFmtId="0" fontId="57" fillId="0" borderId="1" xfId="10" applyFont="1" applyBorder="1" applyAlignment="1">
      <alignment horizontal="left" vertical="center" wrapText="1"/>
    </xf>
    <xf numFmtId="0" fontId="55" fillId="0" borderId="0" xfId="10" applyFont="1" applyBorder="1" applyAlignment="1">
      <alignment horizontal="center" vertical="center"/>
    </xf>
    <xf numFmtId="0" fontId="55" fillId="0" borderId="2" xfId="10" applyFont="1" applyBorder="1" applyAlignment="1">
      <alignment horizontal="center" vertical="center"/>
    </xf>
    <xf numFmtId="0" fontId="28" fillId="0" borderId="4" xfId="0" applyFont="1" applyFill="1" applyBorder="1" applyAlignment="1">
      <alignment horizontal="center" vertical="center" shrinkToFit="1"/>
    </xf>
    <xf numFmtId="58" fontId="45" fillId="0" borderId="3" xfId="10" applyNumberFormat="1" applyFont="1" applyBorder="1" applyAlignment="1">
      <alignment horizontal="center" vertical="center"/>
    </xf>
    <xf numFmtId="58" fontId="45" fillId="0" borderId="4" xfId="10" applyNumberFormat="1" applyFont="1" applyBorder="1" applyAlignment="1">
      <alignment horizontal="center" vertical="center"/>
    </xf>
    <xf numFmtId="58" fontId="45" fillId="0" borderId="10" xfId="10" applyNumberFormat="1" applyFont="1" applyBorder="1" applyAlignment="1">
      <alignment horizontal="center" vertical="center"/>
    </xf>
    <xf numFmtId="0" fontId="55" fillId="0" borderId="3" xfId="10" applyFont="1" applyBorder="1" applyAlignment="1">
      <alignment horizontal="center" vertical="center"/>
    </xf>
    <xf numFmtId="0" fontId="55" fillId="0" borderId="10" xfId="10" applyFont="1" applyBorder="1" applyAlignment="1">
      <alignment horizontal="center" vertical="center"/>
    </xf>
    <xf numFmtId="0" fontId="45" fillId="0" borderId="3" xfId="10" applyFont="1" applyBorder="1" applyAlignment="1">
      <alignment horizontal="center" vertical="center"/>
    </xf>
    <xf numFmtId="0" fontId="45" fillId="0" borderId="4" xfId="10" applyFont="1" applyBorder="1" applyAlignment="1">
      <alignment horizontal="center" vertical="center"/>
    </xf>
    <xf numFmtId="0" fontId="57" fillId="0" borderId="3" xfId="10" applyFont="1" applyBorder="1" applyAlignment="1">
      <alignment horizontal="left" vertical="center"/>
    </xf>
    <xf numFmtId="0" fontId="57" fillId="0" borderId="4" xfId="10" applyFont="1" applyBorder="1" applyAlignment="1">
      <alignment horizontal="left" vertical="center"/>
    </xf>
    <xf numFmtId="0" fontId="57" fillId="0" borderId="10" xfId="10" applyFont="1" applyBorder="1" applyAlignment="1">
      <alignment horizontal="left" vertical="center"/>
    </xf>
    <xf numFmtId="0" fontId="56" fillId="0" borderId="3" xfId="10" applyFont="1" applyBorder="1" applyAlignment="1" applyProtection="1">
      <alignment horizontal="center" vertical="center"/>
      <protection locked="0"/>
    </xf>
    <xf numFmtId="0" fontId="56" fillId="0" borderId="4" xfId="10" applyFont="1" applyBorder="1" applyAlignment="1" applyProtection="1">
      <alignment horizontal="center" vertical="center"/>
      <protection locked="0"/>
    </xf>
    <xf numFmtId="0" fontId="56" fillId="0" borderId="3" xfId="10" applyFont="1" applyBorder="1" applyAlignment="1">
      <alignment horizontal="center" vertical="center"/>
    </xf>
    <xf numFmtId="0" fontId="56" fillId="0" borderId="4" xfId="10" applyFont="1" applyBorder="1" applyAlignment="1">
      <alignment horizontal="center" vertical="center"/>
    </xf>
    <xf numFmtId="0" fontId="194" fillId="0" borderId="2" xfId="10" applyFont="1" applyBorder="1" applyAlignment="1">
      <alignment horizontal="left" vertical="center" wrapText="1"/>
    </xf>
    <xf numFmtId="0" fontId="15" fillId="3" borderId="1" xfId="10" applyFont="1" applyFill="1" applyBorder="1" applyAlignment="1">
      <alignment horizontal="left" vertical="center"/>
    </xf>
    <xf numFmtId="0" fontId="15" fillId="0" borderId="8" xfId="10" applyFont="1" applyBorder="1" applyAlignment="1">
      <alignment horizontal="left" vertical="center" wrapText="1"/>
    </xf>
    <xf numFmtId="0" fontId="15" fillId="0" borderId="4" xfId="10" applyFont="1" applyBorder="1" applyAlignment="1">
      <alignment horizontal="left" vertical="center" wrapText="1"/>
    </xf>
    <xf numFmtId="0" fontId="15" fillId="0" borderId="10" xfId="10" applyFont="1" applyBorder="1" applyAlignment="1">
      <alignment horizontal="left" vertical="center" wrapText="1"/>
    </xf>
    <xf numFmtId="0" fontId="57" fillId="0" borderId="11" xfId="10" applyFont="1" applyBorder="1" applyAlignment="1">
      <alignment horizontal="left" vertical="center" wrapText="1"/>
    </xf>
    <xf numFmtId="0" fontId="57" fillId="0" borderId="12" xfId="10" applyFont="1" applyBorder="1" applyAlignment="1">
      <alignment horizontal="left" vertical="center" wrapText="1"/>
    </xf>
    <xf numFmtId="0" fontId="28" fillId="0" borderId="3" xfId="10" applyFont="1" applyBorder="1" applyAlignment="1">
      <alignment horizontal="left" vertical="center"/>
    </xf>
    <xf numFmtId="0" fontId="28" fillId="0" borderId="4" xfId="10" applyFont="1" applyBorder="1" applyAlignment="1">
      <alignment horizontal="left" vertical="center"/>
    </xf>
    <xf numFmtId="0" fontId="28" fillId="0" borderId="10" xfId="10" applyFont="1" applyBorder="1" applyAlignment="1">
      <alignment horizontal="left" vertical="center"/>
    </xf>
    <xf numFmtId="0" fontId="15" fillId="0" borderId="5" xfId="10" applyFont="1" applyBorder="1" applyAlignment="1">
      <alignment horizontal="left" vertical="center" wrapText="1"/>
    </xf>
    <xf numFmtId="0" fontId="15" fillId="0" borderId="9" xfId="10" applyFont="1" applyBorder="1" applyAlignment="1">
      <alignment horizontal="left" vertical="center" wrapText="1"/>
    </xf>
    <xf numFmtId="0" fontId="28" fillId="0" borderId="3" xfId="10" applyFont="1" applyBorder="1" applyAlignment="1">
      <alignment horizontal="left" vertical="center" wrapText="1"/>
    </xf>
    <xf numFmtId="0" fontId="28" fillId="0" borderId="4" xfId="10" applyFont="1" applyBorder="1" applyAlignment="1">
      <alignment horizontal="left" vertical="center" wrapText="1"/>
    </xf>
    <xf numFmtId="0" fontId="28" fillId="0" borderId="10" xfId="10" applyFont="1" applyBorder="1" applyAlignment="1">
      <alignment horizontal="left" vertical="center" wrapText="1"/>
    </xf>
    <xf numFmtId="0" fontId="194" fillId="0" borderId="3" xfId="10" applyFont="1" applyBorder="1" applyAlignment="1">
      <alignment horizontal="left" vertical="center" wrapText="1"/>
    </xf>
    <xf numFmtId="0" fontId="194" fillId="0" borderId="4" xfId="10" applyFont="1" applyBorder="1" applyAlignment="1">
      <alignment horizontal="left" vertical="center" wrapText="1"/>
    </xf>
    <xf numFmtId="0" fontId="194" fillId="0" borderId="10" xfId="10" applyFont="1" applyBorder="1" applyAlignment="1">
      <alignment horizontal="left" vertical="center" wrapText="1"/>
    </xf>
    <xf numFmtId="0" fontId="57" fillId="0" borderId="1" xfId="10" applyFont="1" applyBorder="1" applyAlignment="1">
      <alignment horizontal="center" vertical="center"/>
    </xf>
    <xf numFmtId="0" fontId="57" fillId="0" borderId="2" xfId="10" applyFont="1" applyBorder="1" applyAlignment="1">
      <alignment horizontal="center" vertical="center"/>
    </xf>
    <xf numFmtId="0" fontId="28" fillId="0" borderId="11" xfId="10" applyFont="1" applyFill="1" applyBorder="1" applyAlignment="1">
      <alignment horizontal="left" vertical="center" wrapText="1"/>
    </xf>
    <xf numFmtId="0" fontId="28" fillId="0" borderId="1" xfId="10" applyFont="1" applyFill="1" applyBorder="1" applyAlignment="1">
      <alignment horizontal="left" vertical="center" wrapText="1"/>
    </xf>
    <xf numFmtId="0" fontId="28" fillId="0" borderId="12" xfId="10" applyFont="1" applyFill="1" applyBorder="1" applyAlignment="1">
      <alignment horizontal="left" vertical="center" wrapText="1"/>
    </xf>
    <xf numFmtId="58" fontId="56" fillId="0" borderId="3" xfId="10" applyNumberFormat="1" applyFont="1" applyBorder="1" applyAlignment="1">
      <alignment horizontal="center" vertical="center"/>
    </xf>
    <xf numFmtId="58" fontId="56" fillId="0" borderId="4" xfId="10" applyNumberFormat="1" applyFont="1" applyBorder="1" applyAlignment="1">
      <alignment horizontal="center" vertical="center"/>
    </xf>
    <xf numFmtId="0" fontId="57" fillId="0" borderId="3" xfId="10" applyFont="1" applyBorder="1" applyAlignment="1">
      <alignment horizontal="center" vertical="center"/>
    </xf>
    <xf numFmtId="0" fontId="57" fillId="0" borderId="4" xfId="10" applyFont="1" applyBorder="1" applyAlignment="1">
      <alignment horizontal="center" vertical="center"/>
    </xf>
    <xf numFmtId="0" fontId="57" fillId="0" borderId="10" xfId="10" applyFont="1" applyBorder="1" applyAlignment="1">
      <alignment horizontal="center" vertical="center"/>
    </xf>
    <xf numFmtId="0" fontId="28" fillId="0" borderId="4" xfId="0" applyFont="1" applyFill="1" applyBorder="1" applyAlignment="1" applyProtection="1">
      <alignment horizontal="center" vertical="center" shrinkToFit="1"/>
      <protection locked="0"/>
    </xf>
    <xf numFmtId="0" fontId="56" fillId="0" borderId="10" xfId="10" applyFont="1" applyBorder="1" applyAlignment="1" applyProtection="1">
      <alignment horizontal="center" vertical="center"/>
      <protection locked="0"/>
    </xf>
    <xf numFmtId="58" fontId="56" fillId="0" borderId="3" xfId="10" applyNumberFormat="1" applyFont="1" applyBorder="1" applyAlignment="1" applyProtection="1">
      <alignment horizontal="center" vertical="center"/>
      <protection locked="0"/>
    </xf>
    <xf numFmtId="58" fontId="56" fillId="0" borderId="4" xfId="10" applyNumberFormat="1" applyFont="1" applyBorder="1" applyAlignment="1" applyProtection="1">
      <alignment horizontal="center" vertical="center"/>
      <protection locked="0"/>
    </xf>
    <xf numFmtId="0" fontId="15" fillId="0" borderId="8" xfId="10" applyFont="1" applyBorder="1" applyAlignment="1">
      <alignment horizontal="left" vertical="center"/>
    </xf>
    <xf numFmtId="0" fontId="15" fillId="0" borderId="5" xfId="10" applyFont="1" applyBorder="1" applyAlignment="1">
      <alignment horizontal="left" vertical="center"/>
    </xf>
    <xf numFmtId="0" fontId="15" fillId="0" borderId="9" xfId="10" applyFont="1" applyBorder="1" applyAlignment="1">
      <alignment horizontal="left" vertical="center"/>
    </xf>
    <xf numFmtId="0" fontId="56" fillId="0" borderId="3" xfId="2" applyNumberFormat="1" applyFont="1" applyBorder="1" applyAlignment="1" applyProtection="1">
      <alignment horizontal="center" vertical="center"/>
      <protection locked="0"/>
    </xf>
    <xf numFmtId="0" fontId="56" fillId="0" borderId="4" xfId="2" applyNumberFormat="1" applyFont="1" applyBorder="1" applyAlignment="1" applyProtection="1">
      <alignment horizontal="center" vertical="center"/>
      <protection locked="0"/>
    </xf>
    <xf numFmtId="0" fontId="56" fillId="0" borderId="3" xfId="10" applyFont="1" applyFill="1" applyBorder="1" applyAlignment="1" applyProtection="1">
      <alignment horizontal="center" vertical="center"/>
      <protection locked="0"/>
    </xf>
    <xf numFmtId="0" fontId="56" fillId="0" borderId="4" xfId="10" applyFont="1" applyFill="1" applyBorder="1" applyAlignment="1" applyProtection="1">
      <alignment horizontal="center" vertical="center"/>
      <protection locked="0"/>
    </xf>
    <xf numFmtId="0" fontId="56" fillId="0" borderId="3" xfId="10" applyFont="1" applyFill="1" applyBorder="1" applyAlignment="1">
      <alignment horizontal="center" vertical="center"/>
    </xf>
    <xf numFmtId="0" fontId="56" fillId="0" borderId="4" xfId="10" applyFont="1" applyFill="1" applyBorder="1" applyAlignment="1">
      <alignment horizontal="center" vertical="center"/>
    </xf>
    <xf numFmtId="0" fontId="15" fillId="0" borderId="2" xfId="10" applyFont="1" applyBorder="1" applyAlignment="1">
      <alignment horizontal="left" vertical="center" wrapText="1"/>
    </xf>
    <xf numFmtId="0" fontId="28" fillId="0" borderId="2" xfId="10" applyFont="1" applyBorder="1" applyAlignment="1" applyProtection="1">
      <alignment horizontal="center" vertical="center"/>
      <protection locked="0"/>
    </xf>
    <xf numFmtId="58" fontId="28" fillId="0" borderId="3" xfId="10" applyNumberFormat="1" applyFont="1" applyBorder="1" applyAlignment="1" applyProtection="1">
      <alignment horizontal="center" vertical="center"/>
      <protection locked="0"/>
    </xf>
    <xf numFmtId="58" fontId="17" fillId="0" borderId="4" xfId="0" applyNumberFormat="1" applyFont="1" applyBorder="1" applyProtection="1">
      <protection locked="0"/>
    </xf>
    <xf numFmtId="58" fontId="28" fillId="0" borderId="4" xfId="10" applyNumberFormat="1" applyFont="1" applyBorder="1" applyAlignment="1" applyProtection="1">
      <alignment horizontal="center" vertical="center"/>
      <protection locked="0"/>
    </xf>
    <xf numFmtId="58" fontId="28" fillId="0" borderId="10" xfId="10" applyNumberFormat="1" applyFont="1" applyBorder="1" applyAlignment="1" applyProtection="1">
      <alignment horizontal="center" vertical="center"/>
      <protection locked="0"/>
    </xf>
    <xf numFmtId="0" fontId="28" fillId="0" borderId="3" xfId="10" applyFont="1" applyBorder="1" applyAlignment="1" applyProtection="1">
      <alignment horizontal="center" vertical="center"/>
      <protection locked="0"/>
    </xf>
    <xf numFmtId="0" fontId="28" fillId="0" borderId="4" xfId="10" applyFont="1" applyBorder="1" applyAlignment="1" applyProtection="1">
      <alignment horizontal="center" vertical="center"/>
      <protection locked="0"/>
    </xf>
    <xf numFmtId="0" fontId="15" fillId="3" borderId="0" xfId="10" applyFont="1" applyFill="1" applyBorder="1" applyAlignment="1">
      <alignment horizontal="left"/>
    </xf>
    <xf numFmtId="0" fontId="58" fillId="0" borderId="0" xfId="10" applyFont="1" applyAlignment="1">
      <alignment horizontal="left" vertical="center" wrapText="1"/>
    </xf>
    <xf numFmtId="0" fontId="28" fillId="0" borderId="11" xfId="10" applyFont="1" applyBorder="1" applyAlignment="1">
      <alignment horizontal="left" vertical="center" wrapText="1"/>
    </xf>
    <xf numFmtId="0" fontId="28" fillId="0" borderId="1" xfId="10" applyFont="1" applyBorder="1" applyAlignment="1">
      <alignment horizontal="left" vertical="center" wrapText="1"/>
    </xf>
    <xf numFmtId="0" fontId="28" fillId="0" borderId="12" xfId="10" applyFont="1" applyBorder="1" applyAlignment="1">
      <alignment horizontal="left" vertical="center" wrapText="1"/>
    </xf>
    <xf numFmtId="0" fontId="28" fillId="0" borderId="0" xfId="10" applyFont="1" applyFill="1" applyAlignment="1">
      <alignment horizontal="left" vertical="center" wrapText="1"/>
    </xf>
    <xf numFmtId="0" fontId="28" fillId="0" borderId="0" xfId="10" applyFont="1" applyFill="1" applyAlignment="1">
      <alignment horizontal="left" vertical="center"/>
    </xf>
    <xf numFmtId="0" fontId="28" fillId="0" borderId="1" xfId="10" applyFont="1" applyFill="1" applyBorder="1" applyAlignment="1">
      <alignment horizontal="left" vertical="center"/>
    </xf>
    <xf numFmtId="0" fontId="28" fillId="0" borderId="2" xfId="10" applyFont="1" applyBorder="1" applyAlignment="1">
      <alignment horizontal="center" vertical="center"/>
    </xf>
    <xf numFmtId="0" fontId="28" fillId="0" borderId="3" xfId="10" applyFont="1" applyBorder="1" applyAlignment="1">
      <alignment horizontal="center" vertical="center"/>
    </xf>
    <xf numFmtId="0" fontId="28" fillId="0" borderId="4" xfId="10" applyFont="1" applyBorder="1" applyAlignment="1">
      <alignment horizontal="center" vertical="center"/>
    </xf>
    <xf numFmtId="0" fontId="28" fillId="0" borderId="10" xfId="10" applyFont="1" applyBorder="1" applyAlignment="1">
      <alignment horizontal="center" vertical="center"/>
    </xf>
    <xf numFmtId="0" fontId="22" fillId="0" borderId="0" xfId="0" applyFont="1" applyAlignment="1">
      <alignment horizontal="left" vertical="center"/>
    </xf>
    <xf numFmtId="0" fontId="22" fillId="0" borderId="0" xfId="0" applyFont="1" applyAlignment="1">
      <alignment horizontal="left" vertical="center" wrapText="1"/>
    </xf>
    <xf numFmtId="0" fontId="64" fillId="0" borderId="8" xfId="0" applyFont="1" applyBorder="1" applyAlignment="1" applyProtection="1">
      <alignment horizontal="left" vertical="top" wrapText="1"/>
      <protection locked="0"/>
    </xf>
    <xf numFmtId="0" fontId="64" fillId="0" borderId="5" xfId="0" applyFont="1" applyBorder="1" applyAlignment="1" applyProtection="1">
      <alignment horizontal="left" vertical="top" wrapText="1"/>
      <protection locked="0"/>
    </xf>
    <xf numFmtId="0" fontId="64" fillId="0" borderId="9" xfId="0" applyFont="1" applyBorder="1" applyAlignment="1" applyProtection="1">
      <alignment horizontal="left" vertical="top" wrapText="1"/>
      <protection locked="0"/>
    </xf>
    <xf numFmtId="0" fontId="64" fillId="0" borderId="6" xfId="0" applyFont="1" applyBorder="1" applyAlignment="1" applyProtection="1">
      <alignment horizontal="left" vertical="top" wrapText="1"/>
      <protection locked="0"/>
    </xf>
    <xf numFmtId="0" fontId="64" fillId="0" borderId="0" xfId="0" applyFont="1" applyBorder="1" applyAlignment="1" applyProtection="1">
      <alignment horizontal="left" vertical="top" wrapText="1"/>
      <protection locked="0"/>
    </xf>
    <xf numFmtId="0" fontId="64" fillId="0" borderId="7" xfId="0" applyFont="1" applyBorder="1" applyAlignment="1" applyProtection="1">
      <alignment horizontal="left" vertical="top" wrapText="1"/>
      <protection locked="0"/>
    </xf>
    <xf numFmtId="0" fontId="64" fillId="0" borderId="11" xfId="0" applyFont="1" applyBorder="1" applyAlignment="1" applyProtection="1">
      <alignment horizontal="left" vertical="top" wrapText="1"/>
      <protection locked="0"/>
    </xf>
    <xf numFmtId="0" fontId="64" fillId="0" borderId="1" xfId="0" applyFont="1" applyBorder="1" applyAlignment="1" applyProtection="1">
      <alignment horizontal="left" vertical="top" wrapText="1"/>
      <protection locked="0"/>
    </xf>
    <xf numFmtId="0" fontId="64" fillId="0" borderId="12" xfId="0" applyFont="1" applyBorder="1" applyAlignment="1" applyProtection="1">
      <alignment horizontal="left" vertical="top" wrapText="1"/>
      <protection locked="0"/>
    </xf>
    <xf numFmtId="0" fontId="63" fillId="0" borderId="0" xfId="0" applyFont="1" applyAlignment="1">
      <alignment horizontal="center" vertical="center"/>
    </xf>
    <xf numFmtId="0" fontId="64" fillId="0" borderId="1" xfId="0" applyFont="1" applyBorder="1" applyAlignment="1">
      <alignment horizontal="left" vertical="center" wrapText="1"/>
    </xf>
    <xf numFmtId="0" fontId="49" fillId="0" borderId="0" xfId="0" applyFont="1" applyAlignment="1">
      <alignment horizontal="left" vertical="center"/>
    </xf>
    <xf numFmtId="0" fontId="64" fillId="0" borderId="1" xfId="0" applyFont="1" applyBorder="1" applyAlignment="1" applyProtection="1">
      <alignment horizontal="left" vertical="center" wrapText="1"/>
      <protection locked="0"/>
    </xf>
    <xf numFmtId="0" fontId="166" fillId="0" borderId="1" xfId="0" applyFont="1" applyBorder="1" applyAlignment="1" applyProtection="1">
      <alignment horizontal="left" vertical="center" wrapText="1"/>
      <protection locked="0"/>
    </xf>
    <xf numFmtId="0" fontId="15" fillId="0" borderId="5" xfId="0" applyFont="1" applyFill="1" applyBorder="1" applyAlignment="1" applyProtection="1">
      <alignment horizontal="center" vertical="center"/>
      <protection locked="0"/>
    </xf>
    <xf numFmtId="0" fontId="15" fillId="0" borderId="41" xfId="0" applyFont="1" applyFill="1" applyBorder="1" applyAlignment="1" applyProtection="1">
      <alignment horizontal="center" vertical="center"/>
      <protection locked="0"/>
    </xf>
    <xf numFmtId="0" fontId="15" fillId="0" borderId="49" xfId="0" applyFont="1" applyFill="1" applyBorder="1" applyAlignment="1" applyProtection="1">
      <alignment horizontal="center" vertical="center"/>
      <protection locked="0"/>
    </xf>
    <xf numFmtId="0" fontId="15" fillId="0" borderId="44" xfId="0" applyFont="1" applyFill="1" applyBorder="1" applyAlignment="1" applyProtection="1">
      <alignment horizontal="center" vertical="center"/>
      <protection locked="0"/>
    </xf>
    <xf numFmtId="0" fontId="15" fillId="0" borderId="35" xfId="0" applyFont="1" applyFill="1" applyBorder="1" applyAlignment="1" applyProtection="1">
      <alignment horizontal="left" vertical="center"/>
      <protection locked="0"/>
    </xf>
    <xf numFmtId="0" fontId="15" fillId="0" borderId="36" xfId="0" applyFont="1" applyFill="1" applyBorder="1" applyAlignment="1" applyProtection="1">
      <alignment horizontal="left" vertical="center"/>
      <protection locked="0"/>
    </xf>
    <xf numFmtId="0" fontId="15" fillId="0" borderId="37" xfId="0" applyFont="1" applyFill="1" applyBorder="1" applyAlignment="1" applyProtection="1">
      <alignment horizontal="left" vertical="center"/>
      <protection locked="0"/>
    </xf>
    <xf numFmtId="0" fontId="15" fillId="0" borderId="50" xfId="0" applyFont="1" applyFill="1" applyBorder="1" applyAlignment="1" applyProtection="1">
      <alignment horizontal="left" vertical="center"/>
      <protection locked="0"/>
    </xf>
    <xf numFmtId="0" fontId="15" fillId="0" borderId="0" xfId="0" applyFont="1" applyFill="1" applyBorder="1" applyAlignment="1" applyProtection="1">
      <alignment horizontal="left" vertical="center"/>
      <protection locked="0"/>
    </xf>
    <xf numFmtId="0" fontId="15" fillId="0" borderId="7" xfId="0" applyFont="1" applyFill="1" applyBorder="1" applyAlignment="1" applyProtection="1">
      <alignment horizontal="left" vertical="center"/>
      <protection locked="0"/>
    </xf>
    <xf numFmtId="0" fontId="15" fillId="0" borderId="40" xfId="0" applyFont="1" applyFill="1" applyBorder="1" applyAlignment="1" applyProtection="1">
      <alignment horizontal="left" vertical="center"/>
      <protection locked="0"/>
    </xf>
    <xf numFmtId="0" fontId="15" fillId="0" borderId="41" xfId="0" applyFont="1" applyFill="1" applyBorder="1" applyAlignment="1" applyProtection="1">
      <alignment horizontal="left" vertical="center"/>
      <protection locked="0"/>
    </xf>
    <xf numFmtId="0" fontId="15" fillId="0" borderId="42" xfId="0" applyFont="1" applyFill="1" applyBorder="1" applyAlignment="1" applyProtection="1">
      <alignment horizontal="left" vertical="center"/>
      <protection locked="0"/>
    </xf>
    <xf numFmtId="0" fontId="15" fillId="0" borderId="47" xfId="0" applyFont="1" applyFill="1" applyBorder="1" applyAlignment="1" applyProtection="1">
      <alignment horizontal="left" vertical="center" wrapText="1"/>
      <protection locked="0"/>
    </xf>
    <xf numFmtId="0" fontId="15" fillId="0" borderId="36" xfId="0" applyFont="1" applyFill="1" applyBorder="1" applyAlignment="1" applyProtection="1">
      <alignment horizontal="left" vertical="center" wrapText="1"/>
      <protection locked="0"/>
    </xf>
    <xf numFmtId="0" fontId="15" fillId="0" borderId="37" xfId="0" applyFont="1" applyFill="1" applyBorder="1" applyAlignment="1" applyProtection="1">
      <alignment horizontal="left" vertical="center" wrapText="1"/>
      <protection locked="0"/>
    </xf>
    <xf numFmtId="0" fontId="15" fillId="0" borderId="6" xfId="0" applyFont="1" applyFill="1" applyBorder="1" applyAlignment="1" applyProtection="1">
      <alignment horizontal="left" vertical="center" wrapText="1"/>
      <protection locked="0"/>
    </xf>
    <xf numFmtId="0" fontId="15" fillId="0" borderId="0" xfId="0" applyFont="1" applyFill="1" applyBorder="1" applyAlignment="1" applyProtection="1">
      <alignment horizontal="left" vertical="center" wrapText="1"/>
      <protection locked="0"/>
    </xf>
    <xf numFmtId="0" fontId="15" fillId="0" borderId="7" xfId="0" applyFont="1" applyFill="1" applyBorder="1" applyAlignment="1" applyProtection="1">
      <alignment horizontal="left" vertical="center" wrapText="1"/>
      <protection locked="0"/>
    </xf>
    <xf numFmtId="0" fontId="15" fillId="0" borderId="51" xfId="0" applyFont="1" applyFill="1" applyBorder="1" applyAlignment="1" applyProtection="1">
      <alignment horizontal="left" vertical="center" wrapText="1"/>
      <protection locked="0"/>
    </xf>
    <xf numFmtId="0" fontId="15" fillId="0" borderId="41" xfId="0" applyFont="1" applyFill="1" applyBorder="1" applyAlignment="1" applyProtection="1">
      <alignment horizontal="left" vertical="center" wrapText="1"/>
      <protection locked="0"/>
    </xf>
    <xf numFmtId="0" fontId="15" fillId="0" borderId="42" xfId="0" applyFont="1" applyFill="1" applyBorder="1" applyAlignment="1" applyProtection="1">
      <alignment horizontal="left" vertical="center" wrapText="1"/>
      <protection locked="0"/>
    </xf>
    <xf numFmtId="0" fontId="15" fillId="0" borderId="47" xfId="0" applyFont="1" applyFill="1" applyBorder="1" applyAlignment="1" applyProtection="1">
      <alignment horizontal="center" vertical="center"/>
      <protection locked="0"/>
    </xf>
    <xf numFmtId="0" fontId="15" fillId="0" borderId="36" xfId="0" applyFont="1" applyFill="1" applyBorder="1" applyAlignment="1" applyProtection="1">
      <alignment horizontal="center" vertical="center"/>
      <protection locked="0"/>
    </xf>
    <xf numFmtId="0" fontId="15" fillId="0" borderId="11"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15" fillId="0" borderId="37" xfId="0" applyFont="1" applyFill="1" applyBorder="1" applyAlignment="1" applyProtection="1">
      <alignment horizontal="center" vertical="center"/>
      <protection locked="0"/>
    </xf>
    <xf numFmtId="0" fontId="15" fillId="0" borderId="12" xfId="0" applyFont="1" applyFill="1" applyBorder="1" applyAlignment="1" applyProtection="1">
      <alignment horizontal="center" vertical="center"/>
      <protection locked="0"/>
    </xf>
    <xf numFmtId="0" fontId="15" fillId="0" borderId="39" xfId="0" applyFont="1" applyFill="1" applyBorder="1" applyAlignment="1" applyProtection="1">
      <alignment horizontal="left" vertical="center"/>
      <protection locked="0"/>
    </xf>
    <xf numFmtId="0" fontId="15" fillId="0" borderId="1" xfId="0" applyFont="1" applyFill="1" applyBorder="1" applyAlignment="1" applyProtection="1">
      <alignment horizontal="left" vertical="center"/>
      <protection locked="0"/>
    </xf>
    <xf numFmtId="0" fontId="15" fillId="0" borderId="46" xfId="0" applyFont="1" applyFill="1" applyBorder="1" applyAlignment="1" applyProtection="1">
      <alignment horizontal="left" vertical="center"/>
      <protection locked="0"/>
    </xf>
    <xf numFmtId="0" fontId="12" fillId="0" borderId="26" xfId="0" applyFont="1" applyFill="1" applyBorder="1" applyAlignment="1" applyProtection="1">
      <alignment horizontal="center" vertical="center"/>
      <protection locked="0"/>
    </xf>
    <xf numFmtId="0" fontId="12" fillId="0" borderId="28" xfId="0" applyFont="1" applyFill="1" applyBorder="1" applyAlignment="1" applyProtection="1">
      <alignment horizontal="center" vertical="center"/>
      <protection locked="0"/>
    </xf>
    <xf numFmtId="0" fontId="12" fillId="0" borderId="81" xfId="0" applyFont="1" applyFill="1" applyBorder="1" applyAlignment="1" applyProtection="1">
      <alignment horizontal="center" vertical="center"/>
      <protection locked="0"/>
    </xf>
    <xf numFmtId="0" fontId="15" fillId="0" borderId="8"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5" fillId="0" borderId="9" xfId="0" applyFont="1" applyFill="1" applyBorder="1" applyAlignment="1" applyProtection="1">
      <alignment horizontal="center" vertical="center" wrapText="1"/>
      <protection locked="0"/>
    </xf>
    <xf numFmtId="0" fontId="15" fillId="0" borderId="51" xfId="0" applyFont="1" applyFill="1" applyBorder="1" applyAlignment="1" applyProtection="1">
      <alignment horizontal="center" vertical="center" wrapText="1"/>
      <protection locked="0"/>
    </xf>
    <xf numFmtId="0" fontId="15" fillId="0" borderId="41" xfId="0" applyFont="1" applyFill="1" applyBorder="1" applyAlignment="1" applyProtection="1">
      <alignment horizontal="center" vertical="center" wrapText="1"/>
      <protection locked="0"/>
    </xf>
    <xf numFmtId="0" fontId="15" fillId="0" borderId="42" xfId="0" applyFont="1" applyFill="1" applyBorder="1" applyAlignment="1" applyProtection="1">
      <alignment horizontal="center" vertical="center" wrapText="1"/>
      <protection locked="0"/>
    </xf>
    <xf numFmtId="0" fontId="15" fillId="0" borderId="8" xfId="0" applyFont="1" applyFill="1" applyBorder="1" applyAlignment="1" applyProtection="1">
      <alignment horizontal="center" vertical="center"/>
      <protection locked="0"/>
    </xf>
    <xf numFmtId="0" fontId="15" fillId="0" borderId="9" xfId="0" applyFont="1" applyFill="1" applyBorder="1" applyAlignment="1" applyProtection="1">
      <alignment horizontal="center" vertical="center"/>
      <protection locked="0"/>
    </xf>
    <xf numFmtId="0" fontId="15" fillId="0" borderId="51" xfId="0" applyFont="1" applyFill="1" applyBorder="1" applyAlignment="1" applyProtection="1">
      <alignment horizontal="center" vertical="center"/>
      <protection locked="0"/>
    </xf>
    <xf numFmtId="0" fontId="15" fillId="0" borderId="42" xfId="0" applyFont="1" applyFill="1" applyBorder="1" applyAlignment="1" applyProtection="1">
      <alignment horizontal="center" vertical="center"/>
      <protection locked="0"/>
    </xf>
    <xf numFmtId="0" fontId="15" fillId="0" borderId="78" xfId="0" applyFont="1" applyFill="1" applyBorder="1" applyAlignment="1" applyProtection="1">
      <alignment horizontal="center" vertical="center" wrapText="1"/>
      <protection locked="0"/>
    </xf>
    <xf numFmtId="0" fontId="15" fillId="0" borderId="27" xfId="0" applyFont="1" applyFill="1" applyBorder="1" applyAlignment="1" applyProtection="1">
      <alignment horizontal="center" vertical="center" wrapText="1"/>
      <protection locked="0"/>
    </xf>
    <xf numFmtId="0" fontId="15" fillId="0" borderId="81" xfId="0" applyFont="1" applyFill="1" applyBorder="1" applyAlignment="1" applyProtection="1">
      <alignment horizontal="center" vertical="center" wrapText="1"/>
      <protection locked="0"/>
    </xf>
    <xf numFmtId="0" fontId="15" fillId="0" borderId="47" xfId="0" applyFont="1" applyFill="1" applyBorder="1" applyAlignment="1" applyProtection="1">
      <alignment horizontal="left" vertical="center"/>
      <protection locked="0"/>
    </xf>
    <xf numFmtId="0" fontId="15" fillId="0" borderId="11" xfId="0" applyFont="1" applyFill="1" applyBorder="1" applyAlignment="1" applyProtection="1">
      <alignment horizontal="left" vertical="center"/>
      <protection locked="0"/>
    </xf>
    <xf numFmtId="0" fontId="12" fillId="0" borderId="8" xfId="0" applyFont="1" applyFill="1" applyBorder="1" applyAlignment="1" applyProtection="1">
      <alignment horizontal="center" vertical="center"/>
      <protection locked="0"/>
    </xf>
    <xf numFmtId="0" fontId="12" fillId="0" borderId="51"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protection locked="0"/>
    </xf>
    <xf numFmtId="0" fontId="15" fillId="0" borderId="52" xfId="0" applyFont="1" applyFill="1" applyBorder="1" applyAlignment="1" applyProtection="1">
      <alignment horizontal="center" vertical="center"/>
      <protection locked="0"/>
    </xf>
    <xf numFmtId="0" fontId="12" fillId="0" borderId="27" xfId="0" applyFont="1" applyFill="1" applyBorder="1" applyAlignment="1" applyProtection="1">
      <alignment horizontal="center" vertical="center"/>
      <protection locked="0"/>
    </xf>
    <xf numFmtId="0" fontId="15" fillId="0" borderId="6"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protection locked="0"/>
    </xf>
    <xf numFmtId="0" fontId="15" fillId="0" borderId="7" xfId="0" applyFont="1" applyFill="1" applyBorder="1" applyAlignment="1" applyProtection="1">
      <alignment horizontal="center" vertical="center" wrapText="1"/>
      <protection locked="0"/>
    </xf>
    <xf numFmtId="0" fontId="15" fillId="0" borderId="6" xfId="0" applyFont="1" applyFill="1" applyBorder="1" applyAlignment="1" applyProtection="1">
      <alignment horizontal="center" vertical="center"/>
      <protection locked="0"/>
    </xf>
    <xf numFmtId="0" fontId="15" fillId="0" borderId="7" xfId="0" applyFont="1" applyFill="1" applyBorder="1" applyAlignment="1" applyProtection="1">
      <alignment horizontal="center" vertical="center"/>
      <protection locked="0"/>
    </xf>
    <xf numFmtId="0" fontId="15" fillId="0" borderId="78" xfId="0" applyFont="1" applyFill="1" applyBorder="1" applyAlignment="1" applyProtection="1">
      <alignment horizontal="left" vertical="center" wrapText="1"/>
      <protection locked="0"/>
    </xf>
    <xf numFmtId="0" fontId="15" fillId="0" borderId="27" xfId="0" applyFont="1" applyFill="1" applyBorder="1" applyAlignment="1" applyProtection="1">
      <alignment horizontal="left" vertical="center" wrapText="1"/>
      <protection locked="0"/>
    </xf>
    <xf numFmtId="0" fontId="15" fillId="0" borderId="81" xfId="0" applyFont="1" applyFill="1" applyBorder="1" applyAlignment="1" applyProtection="1">
      <alignment horizontal="left" vertical="center" wrapText="1"/>
      <protection locked="0"/>
    </xf>
    <xf numFmtId="0" fontId="32" fillId="0" borderId="47" xfId="0" applyFont="1" applyFill="1" applyBorder="1" applyAlignment="1" applyProtection="1">
      <alignment horizontal="center" vertical="center" wrapText="1"/>
      <protection locked="0"/>
    </xf>
    <xf numFmtId="0" fontId="32" fillId="0" borderId="36" xfId="0" applyFont="1" applyFill="1" applyBorder="1" applyAlignment="1" applyProtection="1">
      <alignment horizontal="center" vertical="center" wrapText="1"/>
      <protection locked="0"/>
    </xf>
    <xf numFmtId="0" fontId="32" fillId="0" borderId="37" xfId="0" applyFont="1" applyFill="1" applyBorder="1" applyAlignment="1" applyProtection="1">
      <alignment horizontal="center" vertical="center" wrapText="1"/>
      <protection locked="0"/>
    </xf>
    <xf numFmtId="0" fontId="32" fillId="0" borderId="6" xfId="0" applyFont="1" applyFill="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protection locked="0"/>
    </xf>
    <xf numFmtId="0" fontId="32" fillId="0" borderId="7" xfId="0" applyFont="1" applyFill="1" applyBorder="1" applyAlignment="1" applyProtection="1">
      <alignment horizontal="center" vertical="center" wrapText="1"/>
      <protection locked="0"/>
    </xf>
    <xf numFmtId="0" fontId="32" fillId="0" borderId="51" xfId="0" applyFont="1" applyFill="1" applyBorder="1" applyAlignment="1" applyProtection="1">
      <alignment horizontal="center" vertical="center" wrapText="1"/>
      <protection locked="0"/>
    </xf>
    <xf numFmtId="0" fontId="32" fillId="0" borderId="41" xfId="0" applyFont="1" applyFill="1" applyBorder="1" applyAlignment="1" applyProtection="1">
      <alignment horizontal="center" vertical="center" wrapText="1"/>
      <protection locked="0"/>
    </xf>
    <xf numFmtId="0" fontId="32" fillId="0" borderId="42" xfId="0" applyFont="1" applyFill="1" applyBorder="1" applyAlignment="1" applyProtection="1">
      <alignment horizontal="center" vertical="center" wrapText="1"/>
      <protection locked="0"/>
    </xf>
    <xf numFmtId="0" fontId="15" fillId="0" borderId="8" xfId="0" applyFont="1" applyFill="1" applyBorder="1" applyAlignment="1" applyProtection="1">
      <alignment horizontal="left" vertical="center" wrapText="1"/>
      <protection locked="0"/>
    </xf>
    <xf numFmtId="0" fontId="15" fillId="0" borderId="5" xfId="0" applyFont="1" applyFill="1" applyBorder="1" applyAlignment="1" applyProtection="1">
      <alignment horizontal="left" vertical="center" wrapText="1"/>
      <protection locked="0"/>
    </xf>
    <xf numFmtId="0" fontId="15" fillId="0" borderId="9" xfId="0" applyFont="1" applyFill="1" applyBorder="1" applyAlignment="1" applyProtection="1">
      <alignment horizontal="left" vertical="center" wrapText="1"/>
      <protection locked="0"/>
    </xf>
    <xf numFmtId="0" fontId="15" fillId="0" borderId="11" xfId="0" applyFont="1" applyFill="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protection locked="0"/>
    </xf>
    <xf numFmtId="0" fontId="15" fillId="0" borderId="12" xfId="0" applyFont="1" applyFill="1" applyBorder="1" applyAlignment="1" applyProtection="1">
      <alignment horizontal="left" vertical="center" wrapText="1"/>
      <protection locked="0"/>
    </xf>
    <xf numFmtId="0" fontId="15" fillId="0" borderId="28" xfId="0" applyFont="1" applyFill="1" applyBorder="1" applyAlignment="1" applyProtection="1">
      <alignment horizontal="center" vertical="center"/>
      <protection locked="0"/>
    </xf>
    <xf numFmtId="0" fontId="15" fillId="0" borderId="28" xfId="0" applyFont="1" applyFill="1" applyBorder="1" applyAlignment="1" applyProtection="1">
      <alignment horizontal="left" vertical="center"/>
      <protection locked="0"/>
    </xf>
    <xf numFmtId="0" fontId="15" fillId="0" borderId="67" xfId="0" applyFont="1" applyFill="1" applyBorder="1" applyAlignment="1" applyProtection="1">
      <alignment horizontal="left" vertical="center"/>
      <protection locked="0"/>
    </xf>
    <xf numFmtId="0" fontId="15" fillId="0" borderId="8" xfId="0" applyFont="1" applyFill="1" applyBorder="1" applyAlignment="1" applyProtection="1">
      <alignment horizontal="left" vertical="center"/>
      <protection locked="0"/>
    </xf>
    <xf numFmtId="0" fontId="15" fillId="0" borderId="5" xfId="0" applyFont="1" applyFill="1" applyBorder="1" applyAlignment="1" applyProtection="1">
      <alignment horizontal="left" vertical="center"/>
      <protection locked="0"/>
    </xf>
    <xf numFmtId="0" fontId="15" fillId="0" borderId="9" xfId="0" applyFont="1" applyFill="1" applyBorder="1" applyAlignment="1" applyProtection="1">
      <alignment horizontal="left" vertical="center"/>
      <protection locked="0"/>
    </xf>
    <xf numFmtId="0" fontId="15" fillId="0" borderId="51" xfId="0" applyFont="1" applyFill="1" applyBorder="1" applyAlignment="1" applyProtection="1">
      <alignment horizontal="left"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15" fillId="0" borderId="10" xfId="0" applyFont="1" applyFill="1" applyBorder="1" applyAlignment="1" applyProtection="1">
      <alignment horizontal="center" vertical="center"/>
      <protection locked="0"/>
    </xf>
    <xf numFmtId="0" fontId="15" fillId="0" borderId="27" xfId="0" applyFont="1" applyFill="1" applyBorder="1" applyAlignment="1" applyProtection="1">
      <alignment horizontal="center" vertical="center" textRotation="255"/>
      <protection locked="0"/>
    </xf>
    <xf numFmtId="0" fontId="15" fillId="0" borderId="81" xfId="0" applyFont="1" applyFill="1" applyBorder="1" applyAlignment="1" applyProtection="1">
      <alignment horizontal="center" vertical="center" textRotation="255"/>
      <protection locked="0"/>
    </xf>
    <xf numFmtId="0" fontId="15" fillId="0" borderId="73" xfId="0" applyFont="1" applyFill="1" applyBorder="1" applyAlignment="1" applyProtection="1">
      <alignment horizontal="center" vertical="center"/>
      <protection locked="0"/>
    </xf>
    <xf numFmtId="0" fontId="15" fillId="0" borderId="74" xfId="0" applyFont="1" applyFill="1" applyBorder="1" applyAlignment="1" applyProtection="1">
      <alignment horizontal="center" vertical="center"/>
      <protection locked="0"/>
    </xf>
    <xf numFmtId="0" fontId="15" fillId="0" borderId="75" xfId="0" applyFont="1" applyFill="1" applyBorder="1" applyAlignment="1" applyProtection="1">
      <alignment horizontal="center" vertical="center"/>
      <protection locked="0"/>
    </xf>
    <xf numFmtId="0" fontId="15" fillId="0" borderId="2" xfId="0" applyFont="1" applyFill="1" applyBorder="1" applyAlignment="1" applyProtection="1">
      <alignment horizontal="center" vertical="center"/>
      <protection locked="0"/>
    </xf>
    <xf numFmtId="0" fontId="15" fillId="0" borderId="2" xfId="0" applyFont="1" applyFill="1" applyBorder="1" applyAlignment="1" applyProtection="1">
      <alignment horizontal="left" vertical="center"/>
      <protection locked="0"/>
    </xf>
    <xf numFmtId="0" fontId="15" fillId="0" borderId="68" xfId="0" applyFont="1" applyFill="1" applyBorder="1" applyAlignment="1" applyProtection="1">
      <alignment horizontal="left" vertical="center"/>
      <protection locked="0"/>
    </xf>
    <xf numFmtId="0" fontId="15" fillId="0" borderId="73" xfId="0" applyFont="1" applyFill="1" applyBorder="1" applyAlignment="1" applyProtection="1">
      <alignment horizontal="center" vertical="center" wrapText="1"/>
      <protection locked="0"/>
    </xf>
    <xf numFmtId="0" fontId="15" fillId="0" borderId="74" xfId="0" applyFont="1" applyFill="1" applyBorder="1" applyAlignment="1" applyProtection="1">
      <alignment horizontal="center" vertical="center" wrapText="1"/>
      <protection locked="0"/>
    </xf>
    <xf numFmtId="0" fontId="15" fillId="0" borderId="75" xfId="0" applyFont="1" applyFill="1" applyBorder="1" applyAlignment="1" applyProtection="1">
      <alignment horizontal="center" vertical="center" wrapText="1"/>
      <protection locked="0"/>
    </xf>
    <xf numFmtId="0" fontId="12" fillId="0" borderId="6" xfId="0" applyFont="1" applyFill="1" applyBorder="1" applyAlignment="1" applyProtection="1">
      <alignment horizontal="center" vertical="center"/>
      <protection locked="0"/>
    </xf>
    <xf numFmtId="0" fontId="51" fillId="0" borderId="35" xfId="0" applyFont="1" applyFill="1" applyBorder="1" applyAlignment="1" applyProtection="1">
      <alignment horizontal="left" vertical="center"/>
      <protection locked="0"/>
    </xf>
    <xf numFmtId="0" fontId="51" fillId="0" borderId="36" xfId="0" applyFont="1" applyFill="1" applyBorder="1" applyAlignment="1" applyProtection="1">
      <alignment horizontal="left" vertical="center"/>
      <protection locked="0"/>
    </xf>
    <xf numFmtId="0" fontId="15" fillId="0" borderId="49" xfId="0" applyFont="1" applyFill="1" applyBorder="1" applyAlignment="1" applyProtection="1">
      <alignment horizontal="left" vertical="center"/>
      <protection locked="0"/>
    </xf>
    <xf numFmtId="0" fontId="15" fillId="0" borderId="77" xfId="0" applyFont="1" applyFill="1" applyBorder="1" applyAlignment="1" applyProtection="1">
      <alignment horizontal="left" vertical="center"/>
      <protection locked="0"/>
    </xf>
    <xf numFmtId="0" fontId="15" fillId="0" borderId="38" xfId="0" applyFont="1" applyFill="1" applyBorder="1" applyAlignment="1" applyProtection="1">
      <alignment horizontal="left" vertical="center"/>
      <protection locked="0"/>
    </xf>
    <xf numFmtId="0" fontId="15" fillId="0" borderId="60" xfId="0" applyFont="1" applyFill="1" applyBorder="1" applyAlignment="1" applyProtection="1">
      <alignment horizontal="left" vertical="center"/>
      <protection locked="0"/>
    </xf>
    <xf numFmtId="0" fontId="15" fillId="0" borderId="63" xfId="0" applyFont="1" applyFill="1" applyBorder="1" applyAlignment="1" applyProtection="1">
      <alignment horizontal="left" vertical="center"/>
      <protection locked="0"/>
    </xf>
    <xf numFmtId="0" fontId="15" fillId="0" borderId="104" xfId="0" applyFont="1" applyFill="1" applyBorder="1" applyAlignment="1" applyProtection="1">
      <alignment horizontal="left" vertical="center"/>
      <protection locked="0"/>
    </xf>
    <xf numFmtId="0" fontId="15" fillId="0" borderId="92" xfId="0" applyFont="1" applyFill="1" applyBorder="1" applyAlignment="1" applyProtection="1">
      <alignment horizontal="left" vertical="center" wrapText="1"/>
      <protection locked="0"/>
    </xf>
    <xf numFmtId="0" fontId="15" fillId="0" borderId="4" xfId="0" applyFont="1" applyFill="1" applyBorder="1" applyAlignment="1" applyProtection="1">
      <alignment horizontal="left" vertical="center" wrapText="1"/>
      <protection locked="0"/>
    </xf>
    <xf numFmtId="0" fontId="15" fillId="0" borderId="10" xfId="0" applyFont="1" applyFill="1" applyBorder="1" applyAlignment="1" applyProtection="1">
      <alignment horizontal="left" vertical="center" wrapText="1"/>
      <protection locked="0"/>
    </xf>
    <xf numFmtId="0" fontId="15" fillId="0" borderId="3" xfId="0" applyFont="1" applyFill="1" applyBorder="1" applyAlignment="1" applyProtection="1">
      <alignment horizontal="left" vertical="center"/>
      <protection locked="0"/>
    </xf>
    <xf numFmtId="0" fontId="15" fillId="0" borderId="4" xfId="0" applyFont="1" applyFill="1" applyBorder="1" applyAlignment="1" applyProtection="1">
      <alignment horizontal="left" vertical="center"/>
      <protection locked="0"/>
    </xf>
    <xf numFmtId="0" fontId="15" fillId="0" borderId="69" xfId="0" applyFont="1" applyFill="1" applyBorder="1" applyAlignment="1" applyProtection="1">
      <alignment horizontal="left" vertical="center"/>
      <protection locked="0"/>
    </xf>
    <xf numFmtId="0" fontId="15" fillId="0" borderId="48" xfId="0" applyFont="1" applyFill="1" applyBorder="1" applyAlignment="1" applyProtection="1">
      <alignment horizontal="left" vertical="center"/>
      <protection locked="0"/>
    </xf>
    <xf numFmtId="0" fontId="0" fillId="0" borderId="35" xfId="0" applyFont="1" applyFill="1" applyBorder="1" applyAlignment="1" applyProtection="1">
      <alignment vertical="center"/>
      <protection locked="0"/>
    </xf>
    <xf numFmtId="0" fontId="0" fillId="0" borderId="36" xfId="0" applyFont="1" applyFill="1" applyBorder="1" applyAlignment="1" applyProtection="1">
      <alignment vertical="center"/>
      <protection locked="0"/>
    </xf>
    <xf numFmtId="0" fontId="0" fillId="0" borderId="37" xfId="0" applyFont="1" applyFill="1" applyBorder="1" applyAlignment="1" applyProtection="1">
      <alignment vertical="center"/>
      <protection locked="0"/>
    </xf>
    <xf numFmtId="0" fontId="0" fillId="0" borderId="50" xfId="0" applyFont="1" applyFill="1" applyBorder="1" applyAlignment="1" applyProtection="1">
      <alignment vertical="center"/>
      <protection locked="0"/>
    </xf>
    <xf numFmtId="0" fontId="0" fillId="0" borderId="0" xfId="0" applyFont="1" applyFill="1" applyBorder="1" applyAlignment="1" applyProtection="1">
      <alignment vertical="center"/>
      <protection locked="0"/>
    </xf>
    <xf numFmtId="0" fontId="0" fillId="0" borderId="7" xfId="0" applyFont="1" applyFill="1" applyBorder="1" applyAlignment="1" applyProtection="1">
      <alignment vertical="center"/>
      <protection locked="0"/>
    </xf>
    <xf numFmtId="0" fontId="0" fillId="0" borderId="40" xfId="0" applyFont="1" applyFill="1" applyBorder="1" applyAlignment="1" applyProtection="1">
      <alignment vertical="center"/>
      <protection locked="0"/>
    </xf>
    <xf numFmtId="0" fontId="0" fillId="0" borderId="41" xfId="0" applyFont="1" applyFill="1" applyBorder="1" applyAlignment="1" applyProtection="1">
      <alignment vertical="center"/>
      <protection locked="0"/>
    </xf>
    <xf numFmtId="0" fontId="0" fillId="0" borderId="42" xfId="0" applyFont="1" applyFill="1" applyBorder="1" applyAlignment="1" applyProtection="1">
      <alignment vertical="center"/>
      <protection locked="0"/>
    </xf>
    <xf numFmtId="0" fontId="12" fillId="0" borderId="78" xfId="0" applyFont="1" applyFill="1" applyBorder="1" applyAlignment="1" applyProtection="1">
      <alignment horizontal="center" vertical="center"/>
      <protection locked="0"/>
    </xf>
    <xf numFmtId="0" fontId="15" fillId="0" borderId="6" xfId="0" applyFont="1" applyFill="1" applyBorder="1" applyAlignment="1" applyProtection="1">
      <alignment horizontal="left" vertical="center"/>
      <protection locked="0"/>
    </xf>
    <xf numFmtId="0" fontId="51" fillId="0" borderId="35" xfId="0" applyFont="1" applyFill="1" applyBorder="1" applyAlignment="1" applyProtection="1">
      <alignment vertical="center"/>
      <protection locked="0"/>
    </xf>
    <xf numFmtId="0" fontId="51" fillId="0" borderId="36" xfId="0" applyFont="1" applyFill="1" applyBorder="1" applyAlignment="1" applyProtection="1">
      <alignment vertical="center"/>
      <protection locked="0"/>
    </xf>
    <xf numFmtId="0" fontId="15" fillId="0" borderId="3" xfId="0" applyFont="1" applyFill="1" applyBorder="1" applyAlignment="1" applyProtection="1">
      <alignment horizontal="center" vertical="center" wrapText="1"/>
      <protection locked="0"/>
    </xf>
    <xf numFmtId="0" fontId="15" fillId="0" borderId="3" xfId="0" applyFont="1" applyFill="1" applyBorder="1" applyAlignment="1" applyProtection="1">
      <alignment horizontal="left" vertical="center" wrapText="1"/>
      <protection locked="0"/>
    </xf>
    <xf numFmtId="0" fontId="15" fillId="0" borderId="46" xfId="0" applyFont="1" applyFill="1" applyBorder="1" applyAlignment="1" applyProtection="1">
      <alignment horizontal="center" vertical="center"/>
      <protection locked="0"/>
    </xf>
    <xf numFmtId="0" fontId="12" fillId="0" borderId="11" xfId="0" applyFont="1" applyFill="1" applyBorder="1" applyAlignment="1" applyProtection="1">
      <alignment horizontal="center" vertical="center"/>
      <protection locked="0"/>
    </xf>
    <xf numFmtId="0" fontId="15" fillId="0" borderId="1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15" fillId="0" borderId="12" xfId="0" applyFont="1" applyFill="1" applyBorder="1" applyAlignment="1" applyProtection="1">
      <alignment horizontal="center" vertical="center" wrapText="1"/>
      <protection locked="0"/>
    </xf>
    <xf numFmtId="0" fontId="15" fillId="0" borderId="91" xfId="0" applyFont="1" applyFill="1" applyBorder="1" applyAlignment="1" applyProtection="1">
      <alignment horizontal="left" vertical="center"/>
      <protection locked="0"/>
    </xf>
    <xf numFmtId="0" fontId="15" fillId="0" borderId="60" xfId="0" applyFont="1" applyFill="1" applyBorder="1" applyAlignment="1" applyProtection="1">
      <alignment horizontal="left" vertical="center" wrapText="1"/>
      <protection locked="0"/>
    </xf>
    <xf numFmtId="0" fontId="15" fillId="0" borderId="60" xfId="0" applyFont="1" applyFill="1" applyBorder="1" applyAlignment="1" applyProtection="1">
      <alignment horizontal="center" vertical="center"/>
      <protection locked="0"/>
    </xf>
    <xf numFmtId="0" fontId="15" fillId="0" borderId="63" xfId="0" applyFont="1" applyFill="1" applyBorder="1" applyAlignment="1" applyProtection="1">
      <alignment horizontal="center" vertical="center"/>
      <protection locked="0"/>
    </xf>
    <xf numFmtId="0" fontId="32" fillId="0" borderId="41" xfId="0" applyFont="1" applyFill="1" applyBorder="1" applyAlignment="1">
      <alignment horizontal="right" vertical="center"/>
    </xf>
    <xf numFmtId="0" fontId="26" fillId="0" borderId="41" xfId="0" applyFont="1" applyFill="1" applyBorder="1" applyAlignment="1">
      <alignment horizontal="left" vertical="center" wrapText="1"/>
    </xf>
    <xf numFmtId="0" fontId="15" fillId="0" borderId="35" xfId="0" applyFont="1" applyFill="1" applyBorder="1" applyAlignment="1">
      <alignment horizontal="left" vertical="center"/>
    </xf>
    <xf numFmtId="0" fontId="15" fillId="0" borderId="36" xfId="0" applyFont="1" applyFill="1" applyBorder="1" applyAlignment="1">
      <alignment horizontal="left" vertical="center"/>
    </xf>
    <xf numFmtId="0" fontId="15" fillId="0" borderId="50" xfId="0" applyFont="1" applyFill="1" applyBorder="1" applyAlignment="1">
      <alignment horizontal="left" vertical="center"/>
    </xf>
    <xf numFmtId="0" fontId="15" fillId="0" borderId="0" xfId="0" applyFont="1" applyFill="1" applyBorder="1" applyAlignment="1">
      <alignment horizontal="left" vertical="center"/>
    </xf>
    <xf numFmtId="0" fontId="15" fillId="0" borderId="60" xfId="0" applyFont="1" applyFill="1" applyBorder="1" applyAlignment="1">
      <alignment horizontal="left" vertical="center"/>
    </xf>
    <xf numFmtId="0" fontId="15" fillId="0" borderId="63" xfId="0" applyFont="1" applyFill="1" applyBorder="1" applyAlignment="1">
      <alignment horizontal="left" vertical="center"/>
    </xf>
    <xf numFmtId="0" fontId="15" fillId="0" borderId="61" xfId="0" applyFont="1" applyFill="1" applyBorder="1" applyAlignment="1">
      <alignment horizontal="left" vertical="center"/>
    </xf>
    <xf numFmtId="0" fontId="15" fillId="0" borderId="104" xfId="0" applyFont="1" applyFill="1" applyBorder="1" applyAlignment="1">
      <alignment horizontal="left" vertical="center"/>
    </xf>
    <xf numFmtId="0" fontId="15" fillId="0" borderId="73" xfId="0" applyFont="1" applyFill="1" applyBorder="1" applyAlignment="1">
      <alignment horizontal="left" vertical="center"/>
    </xf>
    <xf numFmtId="0" fontId="15" fillId="0" borderId="74" xfId="0" applyFont="1" applyFill="1" applyBorder="1" applyAlignment="1">
      <alignment horizontal="left" vertical="center"/>
    </xf>
    <xf numFmtId="0" fontId="15" fillId="0" borderId="75" xfId="0" applyFont="1" applyFill="1" applyBorder="1" applyAlignment="1">
      <alignment horizontal="left" vertical="center"/>
    </xf>
    <xf numFmtId="0" fontId="15" fillId="0" borderId="76" xfId="0" applyFont="1" applyFill="1" applyBorder="1" applyAlignment="1">
      <alignment horizontal="left" vertical="center"/>
    </xf>
    <xf numFmtId="0" fontId="174" fillId="0" borderId="0" xfId="0" applyFont="1" applyFill="1" applyAlignment="1">
      <alignment horizontal="center" vertical="center"/>
    </xf>
    <xf numFmtId="0" fontId="26" fillId="0" borderId="41" xfId="0" applyFont="1" applyFill="1" applyBorder="1" applyAlignment="1">
      <alignment horizontal="left" vertical="center"/>
    </xf>
    <xf numFmtId="0" fontId="123" fillId="3" borderId="3" xfId="3" applyFont="1" applyFill="1" applyBorder="1" applyAlignment="1">
      <alignment horizontal="left" vertical="center" wrapText="1"/>
    </xf>
    <xf numFmtId="0" fontId="123" fillId="3" borderId="4" xfId="3" applyFont="1" applyFill="1" applyBorder="1" applyAlignment="1">
      <alignment horizontal="left" vertical="center" wrapText="1"/>
    </xf>
    <xf numFmtId="0" fontId="123" fillId="3" borderId="10" xfId="3" applyFont="1" applyFill="1" applyBorder="1" applyAlignment="1">
      <alignment horizontal="left" vertical="center" wrapText="1"/>
    </xf>
    <xf numFmtId="0" fontId="16" fillId="3" borderId="3" xfId="55" applyFont="1" applyFill="1" applyBorder="1" applyAlignment="1">
      <alignment horizontal="center" vertical="center" shrinkToFit="1"/>
    </xf>
    <xf numFmtId="0" fontId="16" fillId="3" borderId="10" xfId="55" applyFont="1" applyFill="1" applyBorder="1" applyAlignment="1">
      <alignment horizontal="center" vertical="center" shrinkToFit="1"/>
    </xf>
    <xf numFmtId="0" fontId="143" fillId="3" borderId="0" xfId="3" applyFont="1" applyFill="1" applyAlignment="1">
      <alignment horizontal="center" vertical="center" wrapText="1"/>
    </xf>
    <xf numFmtId="0" fontId="143" fillId="3" borderId="0" xfId="3" applyFont="1" applyFill="1" applyAlignment="1">
      <alignment horizontal="center" vertical="center"/>
    </xf>
    <xf numFmtId="0" fontId="53" fillId="3" borderId="0" xfId="3" applyFont="1" applyFill="1" applyAlignment="1">
      <alignment vertical="center" wrapText="1"/>
    </xf>
    <xf numFmtId="0" fontId="11" fillId="3" borderId="0" xfId="3" applyFont="1" applyFill="1" applyAlignment="1">
      <alignment horizontal="left" vertical="center" wrapText="1"/>
    </xf>
    <xf numFmtId="0" fontId="142" fillId="3" borderId="3" xfId="3" applyFont="1" applyFill="1" applyBorder="1" applyAlignment="1">
      <alignment horizontal="left" vertical="center" wrapText="1"/>
    </xf>
    <xf numFmtId="0" fontId="142" fillId="3" borderId="4" xfId="3" applyFont="1" applyFill="1" applyBorder="1" applyAlignment="1">
      <alignment horizontal="left" vertical="center" wrapText="1"/>
    </xf>
    <xf numFmtId="0" fontId="142" fillId="3" borderId="10" xfId="3" applyFont="1" applyFill="1" applyBorder="1" applyAlignment="1">
      <alignment horizontal="left" vertical="center" wrapText="1"/>
    </xf>
    <xf numFmtId="0" fontId="141" fillId="3" borderId="0" xfId="3" applyFont="1" applyFill="1" applyAlignment="1">
      <alignment horizontal="left" vertical="center" wrapText="1"/>
    </xf>
    <xf numFmtId="0" fontId="86" fillId="3" borderId="5" xfId="3" applyFont="1" applyFill="1" applyBorder="1" applyAlignment="1">
      <alignment vertical="center" wrapText="1"/>
    </xf>
    <xf numFmtId="0" fontId="124" fillId="3" borderId="0" xfId="3" applyFont="1" applyFill="1" applyAlignment="1">
      <alignment horizontal="left" vertical="center" wrapText="1"/>
    </xf>
    <xf numFmtId="0" fontId="141" fillId="3" borderId="4" xfId="3" applyFont="1" applyFill="1" applyBorder="1" applyAlignment="1">
      <alignment horizontal="left" vertical="center" wrapText="1"/>
    </xf>
    <xf numFmtId="0" fontId="124" fillId="0" borderId="4" xfId="3" applyFont="1" applyFill="1" applyBorder="1" applyAlignment="1">
      <alignment horizontal="left" vertical="center" wrapText="1"/>
    </xf>
    <xf numFmtId="0" fontId="16" fillId="0" borderId="3" xfId="55" applyFont="1" applyBorder="1" applyAlignment="1">
      <alignment horizontal="center" vertical="center" shrinkToFit="1"/>
    </xf>
    <xf numFmtId="0" fontId="16" fillId="0" borderId="10" xfId="55" applyFont="1" applyBorder="1" applyAlignment="1">
      <alignment horizontal="center" vertical="center" shrinkToFit="1"/>
    </xf>
    <xf numFmtId="0" fontId="142" fillId="0" borderId="3" xfId="3" applyFont="1" applyBorder="1" applyAlignment="1">
      <alignment horizontal="left" vertical="center" wrapText="1"/>
    </xf>
    <xf numFmtId="0" fontId="142" fillId="0" borderId="4" xfId="3" applyFont="1" applyBorder="1" applyAlignment="1">
      <alignment horizontal="left" vertical="center" wrapText="1"/>
    </xf>
    <xf numFmtId="0" fontId="142" fillId="0" borderId="10" xfId="3" applyFont="1" applyBorder="1" applyAlignment="1">
      <alignment horizontal="left" vertical="center" wrapText="1"/>
    </xf>
    <xf numFmtId="0" fontId="53" fillId="0" borderId="0" xfId="3" applyFont="1" applyAlignment="1">
      <alignment horizontal="left" vertical="center" wrapText="1"/>
    </xf>
    <xf numFmtId="0" fontId="141" fillId="0" borderId="0" xfId="3" applyFont="1" applyAlignment="1">
      <alignment horizontal="left" vertical="center" wrapText="1"/>
    </xf>
    <xf numFmtId="0" fontId="122" fillId="0" borderId="0" xfId="3" applyFont="1" applyAlignment="1">
      <alignment horizontal="center" vertical="center" wrapText="1"/>
    </xf>
    <xf numFmtId="0" fontId="11" fillId="0" borderId="1" xfId="3" applyFont="1" applyBorder="1" applyAlignment="1">
      <alignment horizontal="left" vertical="center" wrapText="1"/>
    </xf>
    <xf numFmtId="0" fontId="11" fillId="0" borderId="1" xfId="3" applyFont="1" applyBorder="1" applyAlignment="1">
      <alignment horizontal="left" vertical="center"/>
    </xf>
    <xf numFmtId="0" fontId="11" fillId="0" borderId="0" xfId="3" applyFont="1" applyAlignment="1">
      <alignment horizontal="left" vertical="center" wrapText="1"/>
    </xf>
  </cellXfs>
  <cellStyles count="65">
    <cellStyle name="Calc Currency (0)" xfId="17" xr:uid="{00000000-0005-0000-0000-000000000000}"/>
    <cellStyle name="Grey" xfId="18" xr:uid="{00000000-0005-0000-0000-000001000000}"/>
    <cellStyle name="Header1" xfId="19" xr:uid="{00000000-0005-0000-0000-000002000000}"/>
    <cellStyle name="Header2" xfId="20" xr:uid="{00000000-0005-0000-0000-000003000000}"/>
    <cellStyle name="Input [yellow]" xfId="21" xr:uid="{00000000-0005-0000-0000-000004000000}"/>
    <cellStyle name="Normal - Style1" xfId="22" xr:uid="{00000000-0005-0000-0000-000005000000}"/>
    <cellStyle name="Normal_#18-Internet" xfId="23" xr:uid="{00000000-0005-0000-0000-000006000000}"/>
    <cellStyle name="Percent [2]" xfId="24" xr:uid="{00000000-0005-0000-0000-000007000000}"/>
    <cellStyle name="タイトル" xfId="56" builtinId="15"/>
    <cellStyle name="パーセント" xfId="2" builtinId="5"/>
    <cellStyle name="パーセント 2" xfId="25" xr:uid="{00000000-0005-0000-0000-00000A000000}"/>
    <cellStyle name="ハイパーリンク" xfId="6" builtinId="8"/>
    <cellStyle name="桁区切り" xfId="1" builtinId="6"/>
    <cellStyle name="桁区切り 2" xfId="26" xr:uid="{00000000-0005-0000-0000-00000D000000}"/>
    <cellStyle name="桁区切り 2 2" xfId="27" xr:uid="{00000000-0005-0000-0000-00000E000000}"/>
    <cellStyle name="桁区切り 2 3" xfId="42" xr:uid="{00000000-0005-0000-0000-00000F000000}"/>
    <cellStyle name="桁区切り 2 3 2" xfId="46" xr:uid="{00000000-0005-0000-0000-000010000000}"/>
    <cellStyle name="桁区切り 3" xfId="28" xr:uid="{00000000-0005-0000-0000-000011000000}"/>
    <cellStyle name="桁区切り 4" xfId="44" xr:uid="{00000000-0005-0000-0000-000012000000}"/>
    <cellStyle name="桁区切り 4 2" xfId="60" xr:uid="{00000000-0005-0000-0000-000013000000}"/>
    <cellStyle name="標準" xfId="0" builtinId="0"/>
    <cellStyle name="標準 10" xfId="11" xr:uid="{00000000-0005-0000-0000-000015000000}"/>
    <cellStyle name="標準 11" xfId="29" xr:uid="{00000000-0005-0000-0000-000016000000}"/>
    <cellStyle name="標準 11 2" xfId="41" xr:uid="{00000000-0005-0000-0000-000017000000}"/>
    <cellStyle name="標準 11 2 2" xfId="45" xr:uid="{00000000-0005-0000-0000-000018000000}"/>
    <cellStyle name="標準 12" xfId="30" xr:uid="{00000000-0005-0000-0000-000019000000}"/>
    <cellStyle name="標準 12 2" xfId="31" xr:uid="{00000000-0005-0000-0000-00001A000000}"/>
    <cellStyle name="標準 13" xfId="32" xr:uid="{00000000-0005-0000-0000-00001B000000}"/>
    <cellStyle name="標準 14" xfId="16" xr:uid="{00000000-0005-0000-0000-00001C000000}"/>
    <cellStyle name="標準 15" xfId="43" xr:uid="{00000000-0005-0000-0000-00001D000000}"/>
    <cellStyle name="標準 15 2" xfId="59" xr:uid="{00000000-0005-0000-0000-00001E000000}"/>
    <cellStyle name="標準 16" xfId="47" xr:uid="{00000000-0005-0000-0000-00001F000000}"/>
    <cellStyle name="標準 16 2" xfId="48" xr:uid="{00000000-0005-0000-0000-000020000000}"/>
    <cellStyle name="標準 16 2 2" xfId="52" xr:uid="{00000000-0005-0000-0000-000021000000}"/>
    <cellStyle name="標準 16 2 3" xfId="62" xr:uid="{00000000-0005-0000-0000-000022000000}"/>
    <cellStyle name="標準 16 3" xfId="53" xr:uid="{00000000-0005-0000-0000-000023000000}"/>
    <cellStyle name="標準 16 4" xfId="54" xr:uid="{00000000-0005-0000-0000-000024000000}"/>
    <cellStyle name="標準 16 5" xfId="61" xr:uid="{00000000-0005-0000-0000-000025000000}"/>
    <cellStyle name="標準 16 6" xfId="63" xr:uid="{00000000-0005-0000-0000-000026000000}"/>
    <cellStyle name="標準 17" xfId="49" xr:uid="{00000000-0005-0000-0000-000027000000}"/>
    <cellStyle name="標準 18" xfId="50" xr:uid="{00000000-0005-0000-0000-000028000000}"/>
    <cellStyle name="標準 19" xfId="51" xr:uid="{00000000-0005-0000-0000-000029000000}"/>
    <cellStyle name="標準 2" xfId="3" xr:uid="{00000000-0005-0000-0000-00002A000000}"/>
    <cellStyle name="標準 2 2" xfId="15" xr:uid="{00000000-0005-0000-0000-00002B000000}"/>
    <cellStyle name="標準 2 3" xfId="55" xr:uid="{00000000-0005-0000-0000-00002C000000}"/>
    <cellStyle name="標準 20" xfId="33" xr:uid="{00000000-0005-0000-0000-00002D000000}"/>
    <cellStyle name="標準 21" xfId="34" xr:uid="{00000000-0005-0000-0000-00002E000000}"/>
    <cellStyle name="標準 22" xfId="57" xr:uid="{00000000-0005-0000-0000-00002F000000}"/>
    <cellStyle name="標準 23" xfId="58" xr:uid="{00000000-0005-0000-0000-000030000000}"/>
    <cellStyle name="標準 24 9" xfId="64" xr:uid="{96DD6D02-3DA2-4761-B9D7-1C6B01DD78A4}"/>
    <cellStyle name="標準 3" xfId="7" xr:uid="{00000000-0005-0000-0000-000031000000}"/>
    <cellStyle name="標準 3 2" xfId="35" xr:uid="{00000000-0005-0000-0000-000032000000}"/>
    <cellStyle name="標準 3 3" xfId="36" xr:uid="{00000000-0005-0000-0000-000033000000}"/>
    <cellStyle name="標準 4" xfId="4" xr:uid="{00000000-0005-0000-0000-000034000000}"/>
    <cellStyle name="標準 5" xfId="9" xr:uid="{00000000-0005-0000-0000-000035000000}"/>
    <cellStyle name="標準 5 2" xfId="37" xr:uid="{00000000-0005-0000-0000-000036000000}"/>
    <cellStyle name="標準 6" xfId="8" xr:uid="{00000000-0005-0000-0000-000037000000}"/>
    <cellStyle name="標準 6 2" xfId="38" xr:uid="{00000000-0005-0000-0000-000038000000}"/>
    <cellStyle name="標準 7" xfId="12" xr:uid="{00000000-0005-0000-0000-000039000000}"/>
    <cellStyle name="標準 8" xfId="10" xr:uid="{00000000-0005-0000-0000-00003A000000}"/>
    <cellStyle name="標準 8 2" xfId="13" xr:uid="{00000000-0005-0000-0000-00003B000000}"/>
    <cellStyle name="標準 9" xfId="14" xr:uid="{00000000-0005-0000-0000-00003C000000}"/>
    <cellStyle name="標準_様式（P25～P38)" xfId="5" xr:uid="{00000000-0005-0000-0000-00003D000000}"/>
    <cellStyle name="標準KIKU" xfId="39" xr:uid="{00000000-0005-0000-0000-00003E000000}"/>
    <cellStyle name="未定義" xfId="40" xr:uid="{00000000-0005-0000-0000-00003F000000}"/>
  </cellStyles>
  <dxfs count="517">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theme="8" tint="0.79998168889431442"/>
        </patternFill>
      </fill>
    </dxf>
    <dxf>
      <fill>
        <patternFill>
          <bgColor theme="5" tint="0.59996337778862885"/>
        </patternFill>
      </fill>
    </dxf>
    <dxf>
      <fill>
        <patternFill>
          <bgColor theme="5" tint="0.59996337778862885"/>
        </patternFill>
      </fill>
    </dxf>
    <dxf>
      <font>
        <color theme="0"/>
      </font>
      <fill>
        <patternFill>
          <bgColor rgb="FFFF0000"/>
        </patternFill>
      </fill>
    </dxf>
    <dxf>
      <fill>
        <patternFill patternType="none">
          <bgColor auto="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patternType="none">
          <bgColor indexed="65"/>
        </patternFill>
      </fill>
    </dxf>
    <dxf>
      <fill>
        <patternFill patternType="none">
          <bgColor indexed="6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bgColor rgb="FFFFC7CE"/>
        </patternFill>
      </fill>
    </dxf>
    <dxf>
      <font>
        <color auto="1"/>
      </font>
      <fill>
        <patternFill>
          <bgColor rgb="FFFF0000"/>
        </patternFill>
      </fill>
    </dxf>
    <dxf>
      <fill>
        <patternFill>
          <bgColor rgb="FFCCECFF"/>
        </patternFill>
      </fill>
    </dxf>
    <dxf>
      <fill>
        <patternFill>
          <bgColor rgb="FFFFC7CE"/>
        </patternFill>
      </fill>
    </dxf>
    <dxf>
      <font>
        <color auto="1"/>
      </font>
      <fill>
        <patternFill>
          <bgColor rgb="FFFF0000"/>
        </patternFill>
      </fill>
    </dxf>
    <dxf>
      <fill>
        <patternFill>
          <bgColor rgb="FFCCECFF"/>
        </patternFill>
      </fill>
    </dxf>
    <dxf>
      <font>
        <b/>
        <i/>
        <strike val="0"/>
      </font>
      <fill>
        <patternFill>
          <bgColor rgb="FFFF0000"/>
        </patternFill>
      </fill>
    </dxf>
    <dxf>
      <font>
        <b/>
        <i/>
        <strike val="0"/>
        <color auto="1"/>
      </font>
      <fill>
        <patternFill patternType="none">
          <bgColor auto="1"/>
        </patternFill>
      </fill>
    </dxf>
    <dxf>
      <fill>
        <patternFill>
          <bgColor rgb="FFCCECFF"/>
        </patternFill>
      </fill>
    </dxf>
    <dxf>
      <fill>
        <patternFill>
          <bgColor rgb="FFCCECFF"/>
        </patternFill>
      </fill>
    </dxf>
    <dxf>
      <fill>
        <patternFill>
          <bgColor rgb="FFCCECFF"/>
        </patternFill>
      </fill>
    </dxf>
    <dxf>
      <font>
        <b/>
        <i/>
        <strike val="0"/>
      </font>
      <fill>
        <patternFill>
          <bgColor rgb="FFFF0000"/>
        </patternFill>
      </fill>
    </dxf>
    <dxf>
      <font>
        <b/>
        <i/>
        <strike val="0"/>
        <color auto="1"/>
      </font>
      <fill>
        <patternFill patternType="none">
          <bgColor auto="1"/>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FF0000"/>
        </patternFill>
      </fill>
    </dxf>
    <dxf>
      <fill>
        <patternFill>
          <bgColor rgb="FFFF0000"/>
        </patternFill>
      </fill>
    </dxf>
    <dxf>
      <fill>
        <patternFill patternType="solid">
          <bgColor rgb="FFCCFFCC"/>
        </patternFill>
      </fill>
    </dxf>
    <dxf>
      <fill>
        <patternFill>
          <bgColor rgb="FFFF0000"/>
        </patternFill>
      </fill>
    </dxf>
    <dxf>
      <fill>
        <patternFill>
          <bgColor rgb="FFCCECFF"/>
        </patternFill>
      </fill>
    </dxf>
    <dxf>
      <fill>
        <patternFill patternType="solid">
          <bgColor rgb="FFCCFFCC"/>
        </patternFill>
      </fill>
    </dxf>
    <dxf>
      <fill>
        <patternFill>
          <bgColor rgb="FFCCECFF"/>
        </patternFill>
      </fill>
    </dxf>
    <dxf>
      <fill>
        <patternFill>
          <bgColor rgb="FFFF0000"/>
        </patternFill>
      </fill>
    </dxf>
    <dxf>
      <fill>
        <patternFill patternType="solid">
          <bgColor rgb="FFCCFFCC"/>
        </patternFill>
      </fill>
    </dxf>
    <dxf>
      <fill>
        <patternFill>
          <bgColor rgb="FFCCECFF"/>
        </patternFill>
      </fill>
    </dxf>
    <dxf>
      <fill>
        <patternFill patternType="solid">
          <bgColor rgb="FFCCFFCC"/>
        </patternFill>
      </fill>
    </dxf>
    <dxf>
      <fill>
        <patternFill>
          <bgColor rgb="FFCCECFF"/>
        </patternFill>
      </fill>
    </dxf>
    <dxf>
      <fill>
        <patternFill>
          <bgColor rgb="FFCCFFCC"/>
        </patternFill>
      </fill>
    </dxf>
    <dxf>
      <fill>
        <patternFill>
          <bgColor rgb="FFCCECFF"/>
        </patternFill>
      </fill>
    </dxf>
    <dxf>
      <fill>
        <patternFill patternType="solid">
          <bgColor rgb="FFCCFFCC"/>
        </patternFill>
      </fill>
    </dxf>
    <dxf>
      <fill>
        <patternFill>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patternType="solid">
          <bgColor rgb="FFCCFFCC"/>
        </patternFill>
      </fill>
    </dxf>
    <dxf>
      <fill>
        <patternFill>
          <bgColor rgb="FFFF0000"/>
        </patternFill>
      </fill>
    </dxf>
    <dxf>
      <fill>
        <patternFill>
          <bgColor rgb="FFCCEC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ont>
        <color auto="1"/>
      </font>
      <fill>
        <patternFill>
          <bgColor rgb="FFCCECFF"/>
        </patternFill>
      </fill>
    </dxf>
    <dxf>
      <fill>
        <patternFill>
          <bgColor rgb="FFCCECFF"/>
        </patternFill>
      </fill>
    </dxf>
    <dxf>
      <fill>
        <patternFill>
          <bgColor rgb="FFCCECFF"/>
        </patternFill>
      </fill>
    </dxf>
    <dxf>
      <fill>
        <patternFill>
          <bgColor rgb="FFCCECFF"/>
        </patternFill>
      </fill>
    </dxf>
    <dxf>
      <fill>
        <patternFill patternType="solid">
          <bgColor rgb="FFCCECFF"/>
        </patternFill>
      </fill>
    </dxf>
    <dxf>
      <fill>
        <patternFill>
          <bgColor rgb="FFCCFFCC"/>
        </patternFill>
      </fill>
    </dxf>
    <dxf>
      <fill>
        <patternFill patternType="solid">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ECFF"/>
        </patternFill>
      </fill>
    </dxf>
    <dxf>
      <fill>
        <patternFill>
          <bgColor rgb="FFCCECFF"/>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FFCC"/>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FFCC"/>
        </patternFill>
      </fill>
    </dxf>
    <dxf>
      <fill>
        <patternFill patternType="solid">
          <bgColor rgb="FFCCECFF"/>
        </patternFill>
      </fill>
    </dxf>
    <dxf>
      <fill>
        <patternFill>
          <bgColor rgb="FFCCFFCC"/>
        </patternFill>
      </fill>
    </dxf>
    <dxf>
      <fill>
        <patternFill>
          <bgColor rgb="FFCCECFF"/>
        </patternFill>
      </fill>
    </dxf>
    <dxf>
      <fill>
        <patternFill patternType="solid">
          <bgColor rgb="FFCCECFF"/>
        </patternFill>
      </fill>
    </dxf>
    <dxf>
      <fill>
        <patternFill patternType="solid">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patternType="solid">
          <bgColor rgb="FFCCECFF"/>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patternType="solid">
          <bgColor rgb="FFCCFFCC"/>
        </patternFill>
      </fill>
    </dxf>
    <dxf>
      <fill>
        <patternFill>
          <bgColor rgb="FFCCFFCC"/>
        </patternFill>
      </fill>
    </dxf>
    <dxf>
      <fill>
        <patternFill>
          <bgColor rgb="FFCCECFF"/>
        </patternFill>
      </fill>
    </dxf>
    <dxf>
      <fill>
        <patternFill patternType="solid">
          <bgColor rgb="FFCCFFCC"/>
        </patternFill>
      </fill>
    </dxf>
    <dxf>
      <fill>
        <patternFill patternType="solid">
          <bgColor rgb="FFCCECFF"/>
        </patternFill>
      </fill>
    </dxf>
  </dxfs>
  <tableStyles count="0" defaultTableStyle="TableStyleMedium9" defaultPivotStyle="PivotStyleLight16"/>
  <colors>
    <mruColors>
      <color rgb="FFCCFFCC"/>
      <color rgb="FF0000FF"/>
      <color rgb="FFFFFFCC"/>
      <color rgb="FFCCECFF"/>
      <color rgb="FFCCFFFF"/>
      <color rgb="FF99FFCC"/>
      <color rgb="FFF79646"/>
      <color rgb="FF99CCFF"/>
      <color rgb="FF66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519546</xdr:colOff>
      <xdr:row>2</xdr:row>
      <xdr:rowOff>173182</xdr:rowOff>
    </xdr:from>
    <xdr:to>
      <xdr:col>13</xdr:col>
      <xdr:colOff>423718</xdr:colOff>
      <xdr:row>7</xdr:row>
      <xdr:rowOff>43873</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2253864" y="935182"/>
          <a:ext cx="3367809" cy="1689100"/>
          <a:chOff x="11949545" y="3238499"/>
          <a:chExt cx="4139045" cy="2008909"/>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85725</xdr:colOff>
      <xdr:row>12</xdr:row>
      <xdr:rowOff>428625</xdr:rowOff>
    </xdr:from>
    <xdr:to>
      <xdr:col>15</xdr:col>
      <xdr:colOff>180976</xdr:colOff>
      <xdr:row>105</xdr:row>
      <xdr:rowOff>247650</xdr:rowOff>
    </xdr:to>
    <xdr:sp macro="" textlink="">
      <xdr:nvSpPr>
        <xdr:cNvPr id="10" name="線吹き出し 1 (枠付き) 9">
          <a:extLst>
            <a:ext uri="{FF2B5EF4-FFF2-40B4-BE49-F238E27FC236}">
              <a16:creationId xmlns:a16="http://schemas.microsoft.com/office/drawing/2014/main" id="{00000000-0008-0000-1000-00000A000000}"/>
            </a:ext>
          </a:extLst>
        </xdr:cNvPr>
        <xdr:cNvSpPr/>
      </xdr:nvSpPr>
      <xdr:spPr>
        <a:xfrm>
          <a:off x="7105650" y="6343650"/>
          <a:ext cx="2838451" cy="1362075"/>
        </a:xfrm>
        <a:prstGeom prst="borderCallout1">
          <a:avLst>
            <a:gd name="adj1" fmla="val 41128"/>
            <a:gd name="adj2" fmla="val -615"/>
            <a:gd name="adj3" fmla="val 73206"/>
            <a:gd name="adj4" fmla="val -35648"/>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u="none">
              <a:solidFill>
                <a:sysClr val="windowText" lastClr="000000"/>
              </a:solidFill>
            </a:rPr>
            <a:t>５．</a:t>
          </a:r>
          <a:endParaRPr kumimoji="1" lang="en-US" altLang="ja-JP" sz="1100" u="none">
            <a:solidFill>
              <a:sysClr val="windowText" lastClr="000000"/>
            </a:solidFill>
          </a:endParaRPr>
        </a:p>
        <a:p>
          <a:pPr algn="l"/>
          <a:r>
            <a:rPr kumimoji="1" lang="ja-JP" altLang="en-US" sz="1100">
              <a:solidFill>
                <a:sysClr val="windowText" lastClr="000000"/>
              </a:solidFill>
            </a:rPr>
            <a:t>映像教材が１０本を超える場合は、行の再表示を行い、行を増やしてください。</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最大</a:t>
          </a:r>
          <a:r>
            <a:rPr kumimoji="1" lang="en-US" altLang="ja-JP" sz="1100">
              <a:solidFill>
                <a:sysClr val="windowText" lastClr="000000"/>
              </a:solidFill>
            </a:rPr>
            <a:t>100</a:t>
          </a:r>
          <a:r>
            <a:rPr kumimoji="1" lang="ja-JP" altLang="en-US" sz="1100">
              <a:solidFill>
                <a:sysClr val="windowText" lastClr="000000"/>
              </a:solidFill>
            </a:rPr>
            <a:t>本の映像教材まで記載できます。</a:t>
          </a:r>
        </a:p>
      </xdr:txBody>
    </xdr:sp>
    <xdr:clientData/>
  </xdr:twoCellAnchor>
  <xdr:twoCellAnchor>
    <xdr:from>
      <xdr:col>11</xdr:col>
      <xdr:colOff>419101</xdr:colOff>
      <xdr:row>2</xdr:row>
      <xdr:rowOff>333375</xdr:rowOff>
    </xdr:from>
    <xdr:to>
      <xdr:col>14</xdr:col>
      <xdr:colOff>619126</xdr:colOff>
      <xdr:row>3</xdr:row>
      <xdr:rowOff>419100</xdr:rowOff>
    </xdr:to>
    <xdr:sp macro="" textlink="">
      <xdr:nvSpPr>
        <xdr:cNvPr id="11" name="線吹き出し 1 (枠付き) 10">
          <a:extLst>
            <a:ext uri="{FF2B5EF4-FFF2-40B4-BE49-F238E27FC236}">
              <a16:creationId xmlns:a16="http://schemas.microsoft.com/office/drawing/2014/main" id="{00000000-0008-0000-1000-00000B000000}"/>
            </a:ext>
          </a:extLst>
        </xdr:cNvPr>
        <xdr:cNvSpPr/>
      </xdr:nvSpPr>
      <xdr:spPr>
        <a:xfrm>
          <a:off x="7439026" y="828675"/>
          <a:ext cx="2257425" cy="609600"/>
        </a:xfrm>
        <a:prstGeom prst="borderCallout1">
          <a:avLst>
            <a:gd name="adj1" fmla="val 54688"/>
            <a:gd name="adj2" fmla="val -1160"/>
            <a:gd name="adj3" fmla="val 104762"/>
            <a:gd name="adj4" fmla="val -37197"/>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１．</a:t>
          </a:r>
          <a:endParaRPr kumimoji="1" lang="en-US" altLang="ja-JP" sz="1100"/>
        </a:p>
        <a:p>
          <a:pPr algn="l"/>
          <a:r>
            <a:rPr kumimoji="1" lang="ja-JP" altLang="en-US" sz="1100"/>
            <a:t>青い箇所に、入力をしてください。</a:t>
          </a:r>
        </a:p>
      </xdr:txBody>
    </xdr:sp>
    <xdr:clientData/>
  </xdr:twoCellAnchor>
  <xdr:twoCellAnchor>
    <xdr:from>
      <xdr:col>3</xdr:col>
      <xdr:colOff>316007</xdr:colOff>
      <xdr:row>3</xdr:row>
      <xdr:rowOff>648260</xdr:rowOff>
    </xdr:from>
    <xdr:to>
      <xdr:col>8</xdr:col>
      <xdr:colOff>439832</xdr:colOff>
      <xdr:row>5</xdr:row>
      <xdr:rowOff>286310</xdr:rowOff>
    </xdr:to>
    <xdr:sp macro="" textlink="">
      <xdr:nvSpPr>
        <xdr:cNvPr id="12" name="線吹き出し 1 (枠付き) 11">
          <a:extLst>
            <a:ext uri="{FF2B5EF4-FFF2-40B4-BE49-F238E27FC236}">
              <a16:creationId xmlns:a16="http://schemas.microsoft.com/office/drawing/2014/main" id="{00000000-0008-0000-1000-00000C000000}"/>
            </a:ext>
          </a:extLst>
        </xdr:cNvPr>
        <xdr:cNvSpPr/>
      </xdr:nvSpPr>
      <xdr:spPr>
        <a:xfrm>
          <a:off x="2691654" y="1667995"/>
          <a:ext cx="3037354" cy="937933"/>
        </a:xfrm>
        <a:prstGeom prst="borderCallout1">
          <a:avLst>
            <a:gd name="adj1" fmla="val 22832"/>
            <a:gd name="adj2" fmla="val -1100"/>
            <a:gd name="adj3" fmla="val 335"/>
            <a:gd name="adj4" fmla="val -30714"/>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chemeClr val="tx1"/>
              </a:solidFill>
            </a:rPr>
            <a:t>２．</a:t>
          </a:r>
          <a:endParaRPr kumimoji="1" lang="en-US" altLang="ja-JP" sz="1100">
            <a:solidFill>
              <a:schemeClr val="tx1"/>
            </a:solidFill>
          </a:endParaRPr>
        </a:p>
        <a:p>
          <a:pPr algn="l"/>
          <a:r>
            <a:rPr kumimoji="1" lang="ja-JP" altLang="en-US" sz="1100">
              <a:solidFill>
                <a:schemeClr val="tx1"/>
              </a:solidFill>
            </a:rPr>
            <a:t>認定様式第６号の「①ユニット受講時間」に入力した、時間数</a:t>
          </a:r>
          <a:r>
            <a:rPr kumimoji="1" lang="ja-JP" altLang="en-US" sz="1100" u="sng">
              <a:solidFill>
                <a:schemeClr val="tx1"/>
              </a:solidFill>
            </a:rPr>
            <a:t>（ｈ）</a:t>
          </a:r>
          <a:r>
            <a:rPr kumimoji="1" lang="ja-JP" altLang="en-US" sz="1100">
              <a:solidFill>
                <a:schemeClr val="tx1"/>
              </a:solidFill>
            </a:rPr>
            <a:t>を転記してください。</a:t>
          </a:r>
        </a:p>
      </xdr:txBody>
    </xdr:sp>
    <xdr:clientData/>
  </xdr:twoCellAnchor>
  <xdr:twoCellAnchor>
    <xdr:from>
      <xdr:col>3</xdr:col>
      <xdr:colOff>357469</xdr:colOff>
      <xdr:row>6</xdr:row>
      <xdr:rowOff>217954</xdr:rowOff>
    </xdr:from>
    <xdr:to>
      <xdr:col>8</xdr:col>
      <xdr:colOff>481294</xdr:colOff>
      <xdr:row>8</xdr:row>
      <xdr:rowOff>414618</xdr:rowOff>
    </xdr:to>
    <xdr:sp macro="" textlink="">
      <xdr:nvSpPr>
        <xdr:cNvPr id="13" name="線吹き出し 1 (枠付き) 12">
          <a:extLst>
            <a:ext uri="{FF2B5EF4-FFF2-40B4-BE49-F238E27FC236}">
              <a16:creationId xmlns:a16="http://schemas.microsoft.com/office/drawing/2014/main" id="{00000000-0008-0000-1000-00000D000000}"/>
            </a:ext>
          </a:extLst>
        </xdr:cNvPr>
        <xdr:cNvSpPr/>
      </xdr:nvSpPr>
      <xdr:spPr>
        <a:xfrm>
          <a:off x="2733116" y="3053042"/>
          <a:ext cx="3037354" cy="1227605"/>
        </a:xfrm>
        <a:prstGeom prst="borderCallout1">
          <a:avLst>
            <a:gd name="adj1" fmla="val 23840"/>
            <a:gd name="adj2" fmla="val -1100"/>
            <a:gd name="adj3" fmla="val 19633"/>
            <a:gd name="adj4" fmla="val -30714"/>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u="none">
              <a:solidFill>
                <a:sysClr val="windowText" lastClr="000000"/>
              </a:solidFill>
            </a:rPr>
            <a:t>３．</a:t>
          </a:r>
          <a:endParaRPr kumimoji="1" lang="en-US" altLang="ja-JP" sz="1100" u="none">
            <a:solidFill>
              <a:sysClr val="windowText" lastClr="000000"/>
            </a:solidFill>
          </a:endParaRPr>
        </a:p>
        <a:p>
          <a:pPr algn="l"/>
          <a:r>
            <a:rPr kumimoji="1" lang="ja-JP" altLang="en-US" sz="1100" u="none">
              <a:solidFill>
                <a:sysClr val="windowText" lastClr="000000"/>
              </a:solidFill>
            </a:rPr>
            <a:t>各映像教材の収録時間</a:t>
          </a:r>
          <a:r>
            <a:rPr kumimoji="1" lang="ja-JP" altLang="en-US" sz="1100" u="sng">
              <a:solidFill>
                <a:sysClr val="windowText" lastClr="000000"/>
              </a:solidFill>
            </a:rPr>
            <a:t>（分）</a:t>
          </a:r>
          <a:r>
            <a:rPr kumimoji="1" lang="ja-JP" altLang="en-US" sz="1100" u="none">
              <a:solidFill>
                <a:sysClr val="windowText" lastClr="000000"/>
              </a:solidFill>
            </a:rPr>
            <a:t>を記入してください。</a:t>
          </a:r>
          <a:endParaRPr kumimoji="1" lang="en-US" altLang="ja-JP" sz="1100" u="none">
            <a:solidFill>
              <a:sysClr val="windowText" lastClr="000000"/>
            </a:solidFill>
          </a:endParaRPr>
        </a:p>
        <a:p>
          <a:pPr algn="l"/>
          <a:r>
            <a:rPr kumimoji="1" lang="ja-JP" altLang="en-US" sz="1100" u="none">
              <a:solidFill>
                <a:sysClr val="windowText" lastClr="000000"/>
              </a:solidFill>
            </a:rPr>
            <a:t>（各ユニットの規定時間と収録時間（合計）との差が</a:t>
          </a:r>
          <a:r>
            <a:rPr kumimoji="1" lang="en-US" altLang="ja-JP" sz="1100" u="none">
              <a:solidFill>
                <a:sysClr val="windowText" lastClr="000000"/>
              </a:solidFill>
            </a:rPr>
            <a:t>30</a:t>
          </a:r>
          <a:r>
            <a:rPr kumimoji="1" lang="ja-JP" altLang="en-US" sz="1100" u="none">
              <a:solidFill>
                <a:sysClr val="windowText" lastClr="000000"/>
              </a:solidFill>
            </a:rPr>
            <a:t>分以内となるようにしてください。）</a:t>
          </a:r>
          <a:endParaRPr kumimoji="1" lang="en-US" altLang="ja-JP" sz="1100" u="none">
            <a:solidFill>
              <a:sysClr val="windowText" lastClr="000000"/>
            </a:solidFill>
          </a:endParaRPr>
        </a:p>
      </xdr:txBody>
    </xdr:sp>
    <xdr:clientData/>
  </xdr:twoCellAnchor>
  <xdr:twoCellAnchor>
    <xdr:from>
      <xdr:col>3</xdr:col>
      <xdr:colOff>47625</xdr:colOff>
      <xdr:row>12</xdr:row>
      <xdr:rowOff>19050</xdr:rowOff>
    </xdr:from>
    <xdr:to>
      <xdr:col>7</xdr:col>
      <xdr:colOff>561976</xdr:colOff>
      <xdr:row>104</xdr:row>
      <xdr:rowOff>457200</xdr:rowOff>
    </xdr:to>
    <xdr:sp macro="" textlink="">
      <xdr:nvSpPr>
        <xdr:cNvPr id="6" name="線吹き出し 1 (枠付き) 5">
          <a:extLst>
            <a:ext uri="{FF2B5EF4-FFF2-40B4-BE49-F238E27FC236}">
              <a16:creationId xmlns:a16="http://schemas.microsoft.com/office/drawing/2014/main" id="{00000000-0008-0000-1000-000006000000}"/>
            </a:ext>
          </a:extLst>
        </xdr:cNvPr>
        <xdr:cNvSpPr/>
      </xdr:nvSpPr>
      <xdr:spPr>
        <a:xfrm>
          <a:off x="2419350" y="5934075"/>
          <a:ext cx="2838451" cy="1466850"/>
        </a:xfrm>
        <a:prstGeom prst="borderCallout1">
          <a:avLst>
            <a:gd name="adj1" fmla="val 64205"/>
            <a:gd name="adj2" fmla="val -615"/>
            <a:gd name="adj3" fmla="val 82098"/>
            <a:gd name="adj4" fmla="val -42695"/>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u="none">
              <a:solidFill>
                <a:sysClr val="windowText" lastClr="000000"/>
              </a:solidFill>
            </a:rPr>
            <a:t>４．</a:t>
          </a:r>
          <a:endParaRPr kumimoji="1" lang="en-US" altLang="ja-JP" sz="1100" u="none">
            <a:solidFill>
              <a:sysClr val="windowText" lastClr="000000"/>
            </a:solidFill>
          </a:endParaRPr>
        </a:p>
        <a:p>
          <a:pPr algn="l"/>
          <a:r>
            <a:rPr kumimoji="1" lang="ja-JP" altLang="en-US" sz="1100" u="none">
              <a:solidFill>
                <a:sysClr val="windowText" lastClr="000000"/>
              </a:solidFill>
            </a:rPr>
            <a:t>「習得度確認テスト」の収録時間</a:t>
          </a:r>
          <a:r>
            <a:rPr kumimoji="1" lang="ja-JP" altLang="en-US" sz="1100" u="sng">
              <a:solidFill>
                <a:sysClr val="windowText" lastClr="000000"/>
              </a:solidFill>
            </a:rPr>
            <a:t>（分）</a:t>
          </a:r>
          <a:r>
            <a:rPr kumimoji="1" lang="ja-JP" altLang="en-US" sz="1100" u="none">
              <a:solidFill>
                <a:sysClr val="windowText" lastClr="000000"/>
              </a:solidFill>
            </a:rPr>
            <a:t>を記入してください（習得度確認テストに収録時間がない場合は、習得度確認テストに取り組む標準時間（分）を記入してください。）。</a:t>
          </a:r>
          <a:endParaRPr kumimoji="1" lang="en-US" altLang="ja-JP" sz="1100" u="none">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338667</xdr:colOff>
      <xdr:row>52</xdr:row>
      <xdr:rowOff>159154</xdr:rowOff>
    </xdr:from>
    <xdr:to>
      <xdr:col>11</xdr:col>
      <xdr:colOff>1735667</xdr:colOff>
      <xdr:row>58</xdr:row>
      <xdr:rowOff>31751</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757767" y="17675629"/>
          <a:ext cx="1131252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12</xdr:col>
      <xdr:colOff>489857</xdr:colOff>
      <xdr:row>13</xdr:row>
      <xdr:rowOff>108857</xdr:rowOff>
    </xdr:from>
    <xdr:to>
      <xdr:col>17</xdr:col>
      <xdr:colOff>143422</xdr:colOff>
      <xdr:row>17</xdr:row>
      <xdr:rowOff>218879</xdr:rowOff>
    </xdr:to>
    <xdr:grpSp>
      <xdr:nvGrpSpPr>
        <xdr:cNvPr id="3" name="グループ化 2">
          <a:extLst>
            <a:ext uri="{FF2B5EF4-FFF2-40B4-BE49-F238E27FC236}">
              <a16:creationId xmlns:a16="http://schemas.microsoft.com/office/drawing/2014/main" id="{00000000-0008-0000-1100-000003000000}"/>
            </a:ext>
          </a:extLst>
        </xdr:cNvPr>
        <xdr:cNvGrpSpPr/>
      </xdr:nvGrpSpPr>
      <xdr:grpSpPr>
        <a:xfrm>
          <a:off x="12681857" y="4476750"/>
          <a:ext cx="3368315" cy="1688450"/>
          <a:chOff x="11949545" y="3238499"/>
          <a:chExt cx="4139045" cy="2008909"/>
        </a:xfrm>
      </xdr:grpSpPr>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1100-000007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9" name="正方形/長方形 8">
            <a:extLst>
              <a:ext uri="{FF2B5EF4-FFF2-40B4-BE49-F238E27FC236}">
                <a16:creationId xmlns:a16="http://schemas.microsoft.com/office/drawing/2014/main" id="{00000000-0008-0000-1100-000009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00000000-0008-0000-1100-00000A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210672</xdr:colOff>
      <xdr:row>15</xdr:row>
      <xdr:rowOff>378768</xdr:rowOff>
    </xdr:from>
    <xdr:to>
      <xdr:col>1</xdr:col>
      <xdr:colOff>591672</xdr:colOff>
      <xdr:row>17</xdr:row>
      <xdr:rowOff>65003</xdr:rowOff>
    </xdr:to>
    <xdr:sp macro="" textlink="">
      <xdr:nvSpPr>
        <xdr:cNvPr id="2" name="右矢印 1">
          <a:extLst>
            <a:ext uri="{FF2B5EF4-FFF2-40B4-BE49-F238E27FC236}">
              <a16:creationId xmlns:a16="http://schemas.microsoft.com/office/drawing/2014/main" id="{00000000-0008-0000-1200-000002000000}"/>
            </a:ext>
          </a:extLst>
        </xdr:cNvPr>
        <xdr:cNvSpPr/>
      </xdr:nvSpPr>
      <xdr:spPr>
        <a:xfrm rot="5400000">
          <a:off x="577104" y="5632086"/>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203951</xdr:colOff>
      <xdr:row>14</xdr:row>
      <xdr:rowOff>372039</xdr:rowOff>
    </xdr:from>
    <xdr:to>
      <xdr:col>1</xdr:col>
      <xdr:colOff>584951</xdr:colOff>
      <xdr:row>16</xdr:row>
      <xdr:rowOff>58274</xdr:rowOff>
    </xdr:to>
    <xdr:sp macro="" textlink="">
      <xdr:nvSpPr>
        <xdr:cNvPr id="3" name="右矢印 2">
          <a:extLst>
            <a:ext uri="{FF2B5EF4-FFF2-40B4-BE49-F238E27FC236}">
              <a16:creationId xmlns:a16="http://schemas.microsoft.com/office/drawing/2014/main" id="{00000000-0008-0000-1200-000003000000}"/>
            </a:ext>
          </a:extLst>
        </xdr:cNvPr>
        <xdr:cNvSpPr/>
      </xdr:nvSpPr>
      <xdr:spPr>
        <a:xfrm rot="16200000">
          <a:off x="570383" y="5225307"/>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29139</xdr:colOff>
      <xdr:row>34</xdr:row>
      <xdr:rowOff>96380</xdr:rowOff>
    </xdr:from>
    <xdr:to>
      <xdr:col>11</xdr:col>
      <xdr:colOff>410139</xdr:colOff>
      <xdr:row>35</xdr:row>
      <xdr:rowOff>186028</xdr:rowOff>
    </xdr:to>
    <xdr:sp macro="" textlink="">
      <xdr:nvSpPr>
        <xdr:cNvPr id="4" name="右矢印 3">
          <a:extLst>
            <a:ext uri="{FF2B5EF4-FFF2-40B4-BE49-F238E27FC236}">
              <a16:creationId xmlns:a16="http://schemas.microsoft.com/office/drawing/2014/main" id="{00000000-0008-0000-1200-000004000000}"/>
            </a:ext>
          </a:extLst>
        </xdr:cNvPr>
        <xdr:cNvSpPr/>
      </xdr:nvSpPr>
      <xdr:spPr>
        <a:xfrm rot="5400000">
          <a:off x="10366565" y="12952329"/>
          <a:ext cx="48969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324975</xdr:colOff>
      <xdr:row>30</xdr:row>
      <xdr:rowOff>336187</xdr:rowOff>
    </xdr:from>
    <xdr:to>
      <xdr:col>4</xdr:col>
      <xdr:colOff>705975</xdr:colOff>
      <xdr:row>32</xdr:row>
      <xdr:rowOff>22423</xdr:rowOff>
    </xdr:to>
    <xdr:sp macro="" textlink="">
      <xdr:nvSpPr>
        <xdr:cNvPr id="5" name="右矢印 4">
          <a:extLst>
            <a:ext uri="{FF2B5EF4-FFF2-40B4-BE49-F238E27FC236}">
              <a16:creationId xmlns:a16="http://schemas.microsoft.com/office/drawing/2014/main" id="{00000000-0008-0000-1200-000005000000}"/>
            </a:ext>
          </a:extLst>
        </xdr:cNvPr>
        <xdr:cNvSpPr/>
      </xdr:nvSpPr>
      <xdr:spPr>
        <a:xfrm rot="5400000">
          <a:off x="3215532" y="11590255"/>
          <a:ext cx="48633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38104</xdr:colOff>
      <xdr:row>24</xdr:row>
      <xdr:rowOff>295846</xdr:rowOff>
    </xdr:from>
    <xdr:to>
      <xdr:col>10</xdr:col>
      <xdr:colOff>419104</xdr:colOff>
      <xdr:row>25</xdr:row>
      <xdr:rowOff>385493</xdr:rowOff>
    </xdr:to>
    <xdr:sp macro="" textlink="">
      <xdr:nvSpPr>
        <xdr:cNvPr id="6" name="右矢印 5">
          <a:extLst>
            <a:ext uri="{FF2B5EF4-FFF2-40B4-BE49-F238E27FC236}">
              <a16:creationId xmlns:a16="http://schemas.microsoft.com/office/drawing/2014/main" id="{00000000-0008-0000-1200-000006000000}"/>
            </a:ext>
          </a:extLst>
        </xdr:cNvPr>
        <xdr:cNvSpPr/>
      </xdr:nvSpPr>
      <xdr:spPr>
        <a:xfrm rot="5400000">
          <a:off x="9937380" y="9151295"/>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674595</xdr:colOff>
      <xdr:row>27</xdr:row>
      <xdr:rowOff>125515</xdr:rowOff>
    </xdr:from>
    <xdr:to>
      <xdr:col>3</xdr:col>
      <xdr:colOff>203949</xdr:colOff>
      <xdr:row>28</xdr:row>
      <xdr:rowOff>103103</xdr:rowOff>
    </xdr:to>
    <xdr:sp macro="" textlink="">
      <xdr:nvSpPr>
        <xdr:cNvPr id="8" name="右矢印 7">
          <a:extLst>
            <a:ext uri="{FF2B5EF4-FFF2-40B4-BE49-F238E27FC236}">
              <a16:creationId xmlns:a16="http://schemas.microsoft.com/office/drawing/2014/main" id="{00000000-0008-0000-1200-000008000000}"/>
            </a:ext>
          </a:extLst>
        </xdr:cNvPr>
        <xdr:cNvSpPr/>
      </xdr:nvSpPr>
      <xdr:spPr>
        <a:xfrm rot="8604815">
          <a:off x="2055720" y="10126765"/>
          <a:ext cx="491379"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600637</xdr:colOff>
      <xdr:row>26</xdr:row>
      <xdr:rowOff>6728</xdr:rowOff>
    </xdr:from>
    <xdr:to>
      <xdr:col>3</xdr:col>
      <xdr:colOff>129991</xdr:colOff>
      <xdr:row>26</xdr:row>
      <xdr:rowOff>387728</xdr:rowOff>
    </xdr:to>
    <xdr:sp macro="" textlink="">
      <xdr:nvSpPr>
        <xdr:cNvPr id="9" name="右矢印 8">
          <a:extLst>
            <a:ext uri="{FF2B5EF4-FFF2-40B4-BE49-F238E27FC236}">
              <a16:creationId xmlns:a16="http://schemas.microsoft.com/office/drawing/2014/main" id="{00000000-0008-0000-1200-000009000000}"/>
            </a:ext>
          </a:extLst>
        </xdr:cNvPr>
        <xdr:cNvSpPr/>
      </xdr:nvSpPr>
      <xdr:spPr>
        <a:xfrm rot="10800000">
          <a:off x="1981762" y="9607928"/>
          <a:ext cx="49137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78441</xdr:colOff>
      <xdr:row>9</xdr:row>
      <xdr:rowOff>33619</xdr:rowOff>
    </xdr:from>
    <xdr:to>
      <xdr:col>8</xdr:col>
      <xdr:colOff>112059</xdr:colOff>
      <xdr:row>10</xdr:row>
      <xdr:rowOff>11207</xdr:rowOff>
    </xdr:to>
    <xdr:sp macro="" textlink="">
      <xdr:nvSpPr>
        <xdr:cNvPr id="10" name="右矢印 9">
          <a:extLst>
            <a:ext uri="{FF2B5EF4-FFF2-40B4-BE49-F238E27FC236}">
              <a16:creationId xmlns:a16="http://schemas.microsoft.com/office/drawing/2014/main" id="{00000000-0008-0000-1200-00000A000000}"/>
            </a:ext>
          </a:extLst>
        </xdr:cNvPr>
        <xdr:cNvSpPr/>
      </xdr:nvSpPr>
      <xdr:spPr>
        <a:xfrm>
          <a:off x="7507941" y="2833969"/>
          <a:ext cx="490818"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338667</xdr:colOff>
      <xdr:row>52</xdr:row>
      <xdr:rowOff>159154</xdr:rowOff>
    </xdr:from>
    <xdr:to>
      <xdr:col>11</xdr:col>
      <xdr:colOff>1735667</xdr:colOff>
      <xdr:row>58</xdr:row>
      <xdr:rowOff>31751</xdr:rowOff>
    </xdr:to>
    <xdr:sp macro="" textlink="">
      <xdr:nvSpPr>
        <xdr:cNvPr id="11" name="正方形/長方形 10">
          <a:extLst>
            <a:ext uri="{FF2B5EF4-FFF2-40B4-BE49-F238E27FC236}">
              <a16:creationId xmlns:a16="http://schemas.microsoft.com/office/drawing/2014/main" id="{00000000-0008-0000-1200-00000B000000}"/>
            </a:ext>
          </a:extLst>
        </xdr:cNvPr>
        <xdr:cNvSpPr/>
      </xdr:nvSpPr>
      <xdr:spPr>
        <a:xfrm>
          <a:off x="757767" y="17675629"/>
          <a:ext cx="1136967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11</xdr:col>
      <xdr:colOff>640772</xdr:colOff>
      <xdr:row>1</xdr:row>
      <xdr:rowOff>103909</xdr:rowOff>
    </xdr:from>
    <xdr:to>
      <xdr:col>11</xdr:col>
      <xdr:colOff>1728193</xdr:colOff>
      <xdr:row>2</xdr:row>
      <xdr:rowOff>152648</xdr:rowOff>
    </xdr:to>
    <xdr:sp macro="" textlink="">
      <xdr:nvSpPr>
        <xdr:cNvPr id="12" name="正方形/長方形 11">
          <a:extLst>
            <a:ext uri="{FF2B5EF4-FFF2-40B4-BE49-F238E27FC236}">
              <a16:creationId xmlns:a16="http://schemas.microsoft.com/office/drawing/2014/main" id="{00000000-0008-0000-1200-00000C000000}"/>
            </a:ext>
          </a:extLst>
        </xdr:cNvPr>
        <xdr:cNvSpPr/>
      </xdr:nvSpPr>
      <xdr:spPr bwMode="auto">
        <a:xfrm>
          <a:off x="11032547" y="351559"/>
          <a:ext cx="1087421" cy="29638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0</xdr:col>
      <xdr:colOff>285749</xdr:colOff>
      <xdr:row>0</xdr:row>
      <xdr:rowOff>149678</xdr:rowOff>
    </xdr:from>
    <xdr:to>
      <xdr:col>5</xdr:col>
      <xdr:colOff>888305</xdr:colOff>
      <xdr:row>6</xdr:row>
      <xdr:rowOff>345833</xdr:rowOff>
    </xdr:to>
    <xdr:sp macro="" textlink="">
      <xdr:nvSpPr>
        <xdr:cNvPr id="13" name="角丸四角形 12">
          <a:extLst>
            <a:ext uri="{FF2B5EF4-FFF2-40B4-BE49-F238E27FC236}">
              <a16:creationId xmlns:a16="http://schemas.microsoft.com/office/drawing/2014/main" id="{00000000-0008-0000-1200-00000D000000}"/>
            </a:ext>
          </a:extLst>
        </xdr:cNvPr>
        <xdr:cNvSpPr/>
      </xdr:nvSpPr>
      <xdr:spPr bwMode="auto">
        <a:xfrm>
          <a:off x="285749" y="149678"/>
          <a:ext cx="5052092" cy="1788191"/>
        </a:xfrm>
        <a:prstGeom prst="roundRect">
          <a:avLst>
            <a:gd name="adj" fmla="val 10579"/>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rgbClr val="0000FF"/>
              </a:solidFill>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訓練を担当される全ての講師及び助手の方を記入してください。（</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集団形式で行う就職支援</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算定対象訓練以外を担当する講師を含む。）</a:t>
          </a:r>
          <a:endParaRPr kumimoji="1" lang="en-US" altLang="ja-JP" sz="1200"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strike="noStrike"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ただし、以下</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の方について</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は記入不要です</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・職場見学、職場体験、職業人講話を担当する講師</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・企業実習の講師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chemeClr val="tx1"/>
              </a:solidFill>
              <a:effectLst/>
              <a:latin typeface="Meiryo UI" panose="020B0604030504040204" pitchFamily="50" charset="-128"/>
              <a:ea typeface="Meiryo UI" panose="020B0604030504040204" pitchFamily="50" charset="-128"/>
              <a:cs typeface="+mn-cs"/>
            </a:rPr>
            <a:t>・キャリアコンサルティング担当者</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2</xdr:col>
      <xdr:colOff>817021</xdr:colOff>
      <xdr:row>7</xdr:row>
      <xdr:rowOff>238737</xdr:rowOff>
    </xdr:from>
    <xdr:to>
      <xdr:col>7</xdr:col>
      <xdr:colOff>74544</xdr:colOff>
      <xdr:row>11</xdr:row>
      <xdr:rowOff>273326</xdr:rowOff>
    </xdr:to>
    <xdr:sp macro="" textlink="">
      <xdr:nvSpPr>
        <xdr:cNvPr id="14" name="角丸四角形 13">
          <a:extLst>
            <a:ext uri="{FF2B5EF4-FFF2-40B4-BE49-F238E27FC236}">
              <a16:creationId xmlns:a16="http://schemas.microsoft.com/office/drawing/2014/main" id="{00000000-0008-0000-1200-00000E000000}"/>
            </a:ext>
          </a:extLst>
        </xdr:cNvPr>
        <xdr:cNvSpPr/>
      </xdr:nvSpPr>
      <xdr:spPr bwMode="auto">
        <a:xfrm>
          <a:off x="2200217" y="2234846"/>
          <a:ext cx="5312110" cy="162485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職務経歴書、資格・免許</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証以外に、記入した類型に該当することを証明する書類があれば、「その他」欄にチェックを入れ、</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その写しを提出してください。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（例）介護職員養成研修などの法定講習において指定権者等に提出した講師に係る経歴等の確認書類、医療的ケア教員講習会の修了証　等</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3</xdr:col>
      <xdr:colOff>89647</xdr:colOff>
      <xdr:row>25</xdr:row>
      <xdr:rowOff>360990</xdr:rowOff>
    </xdr:from>
    <xdr:to>
      <xdr:col>8</xdr:col>
      <xdr:colOff>408214</xdr:colOff>
      <xdr:row>27</xdr:row>
      <xdr:rowOff>224116</xdr:rowOff>
    </xdr:to>
    <xdr:sp macro="" textlink="">
      <xdr:nvSpPr>
        <xdr:cNvPr id="15" name="角丸四角形 14">
          <a:extLst>
            <a:ext uri="{FF2B5EF4-FFF2-40B4-BE49-F238E27FC236}">
              <a16:creationId xmlns:a16="http://schemas.microsoft.com/office/drawing/2014/main" id="{00000000-0008-0000-1200-00000F000000}"/>
            </a:ext>
          </a:extLst>
        </xdr:cNvPr>
        <xdr:cNvSpPr/>
      </xdr:nvSpPr>
      <xdr:spPr bwMode="auto">
        <a:xfrm>
          <a:off x="2443683" y="9464169"/>
          <a:ext cx="5870281" cy="65234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同一の者が</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講師と助手を兼務する場合は、それぞれ別々に記入してください。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208379</xdr:colOff>
      <xdr:row>22</xdr:row>
      <xdr:rowOff>226770</xdr:rowOff>
    </xdr:from>
    <xdr:to>
      <xdr:col>11</xdr:col>
      <xdr:colOff>1822027</xdr:colOff>
      <xdr:row>24</xdr:row>
      <xdr:rowOff>389553</xdr:rowOff>
    </xdr:to>
    <xdr:sp macro="" textlink="">
      <xdr:nvSpPr>
        <xdr:cNvPr id="17" name="角丸四角形 16">
          <a:extLst>
            <a:ext uri="{FF2B5EF4-FFF2-40B4-BE49-F238E27FC236}">
              <a16:creationId xmlns:a16="http://schemas.microsoft.com/office/drawing/2014/main" id="{00000000-0008-0000-1200-000011000000}"/>
            </a:ext>
          </a:extLst>
        </xdr:cNvPr>
        <xdr:cNvSpPr/>
      </xdr:nvSpPr>
      <xdr:spPr bwMode="auto">
        <a:xfrm>
          <a:off x="8523704" y="8227770"/>
          <a:ext cx="3690098" cy="96288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助手については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、類型及び証明書類</a:t>
          </a:r>
          <a:r>
            <a:rPr kumimoji="1" lang="ja-JP" altLang="en-US" sz="1200">
              <a:solidFill>
                <a:schemeClr val="tx1"/>
              </a:solidFill>
              <a:latin typeface="Meiryo UI" panose="020B0604030504040204" pitchFamily="50" charset="-128"/>
              <a:ea typeface="Meiryo UI" panose="020B0604030504040204" pitchFamily="50" charset="-128"/>
              <a:cs typeface="+mn-cs"/>
            </a:rPr>
            <a:t>の記載（提出）は不要です</a:t>
          </a:r>
          <a:r>
            <a:rPr kumimoji="1" lang="ja-JP" altLang="en-US" sz="1200">
              <a:solidFill>
                <a:schemeClr val="tx1"/>
              </a:solidFill>
              <a:latin typeface="ＭＳ ゴシック" pitchFamily="49" charset="-128"/>
              <a:ea typeface="ＭＳ ゴシック" pitchFamily="49" charset="-128"/>
              <a:cs typeface="+mn-cs"/>
            </a:rPr>
            <a:t>。</a:t>
          </a:r>
          <a:endParaRPr kumimoji="1" lang="en-US" altLang="ja-JP" sz="1200">
            <a:solidFill>
              <a:schemeClr val="tx1"/>
            </a:solidFill>
            <a:latin typeface="ＭＳ ゴシック" pitchFamily="49" charset="-128"/>
            <a:ea typeface="ＭＳ ゴシック" pitchFamily="49" charset="-128"/>
            <a:cs typeface="+mn-cs"/>
          </a:endParaRPr>
        </a:p>
      </xdr:txBody>
    </xdr:sp>
    <xdr:clientData/>
  </xdr:twoCellAnchor>
  <xdr:twoCellAnchor>
    <xdr:from>
      <xdr:col>0</xdr:col>
      <xdr:colOff>82444</xdr:colOff>
      <xdr:row>32</xdr:row>
      <xdr:rowOff>381561</xdr:rowOff>
    </xdr:from>
    <xdr:to>
      <xdr:col>7</xdr:col>
      <xdr:colOff>212912</xdr:colOff>
      <xdr:row>36</xdr:row>
      <xdr:rowOff>306720</xdr:rowOff>
    </xdr:to>
    <xdr:sp macro="" textlink="">
      <xdr:nvSpPr>
        <xdr:cNvPr id="18" name="角丸四角形 17">
          <a:extLst>
            <a:ext uri="{FF2B5EF4-FFF2-40B4-BE49-F238E27FC236}">
              <a16:creationId xmlns:a16="http://schemas.microsoft.com/office/drawing/2014/main" id="{00000000-0008-0000-1200-000012000000}"/>
            </a:ext>
          </a:extLst>
        </xdr:cNvPr>
        <xdr:cNvSpPr/>
      </xdr:nvSpPr>
      <xdr:spPr bwMode="auto">
        <a:xfrm>
          <a:off x="82444" y="12383061"/>
          <a:ext cx="7559968" cy="152535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lang="ja-JP" altLang="ja-JP" sz="1200">
              <a:solidFill>
                <a:sysClr val="windowText" lastClr="000000"/>
              </a:solidFill>
              <a:latin typeface="Meiryo UI" panose="020B0604030504040204" pitchFamily="50" charset="-128"/>
              <a:ea typeface="Meiryo UI" panose="020B0604030504040204" pitchFamily="50" charset="-128"/>
              <a:cs typeface="+mn-cs"/>
            </a:rPr>
            <a:t>同一年度内に開講する訓練科の申請で、すでに提出している訓練科の講師の経歴等確認書等（認定様式第７の３号、職務経歴書等）について、過去の申請時から、①講師の担当科目、②講師要件の類型、③講師の類型に該当することを確認できる書類等の記載内容に変更が生じてい</a:t>
          </a:r>
          <a:r>
            <a:rPr lang="ja-JP" altLang="en-US" sz="1200">
              <a:solidFill>
                <a:sysClr val="windowText" lastClr="000000"/>
              </a:solidFill>
              <a:latin typeface="Meiryo UI" panose="020B0604030504040204" pitchFamily="50" charset="-128"/>
              <a:ea typeface="Meiryo UI" panose="020B0604030504040204" pitchFamily="50" charset="-128"/>
              <a:cs typeface="+mn-cs"/>
            </a:rPr>
            <a:t>ない</a:t>
          </a:r>
          <a:r>
            <a:rPr lang="ja-JP" altLang="ja-JP" sz="1200">
              <a:solidFill>
                <a:sysClr val="windowText" lastClr="000000"/>
              </a:solidFill>
              <a:latin typeface="Meiryo UI" panose="020B0604030504040204" pitchFamily="50" charset="-128"/>
              <a:ea typeface="Meiryo UI" panose="020B0604030504040204" pitchFamily="50" charset="-128"/>
              <a:cs typeface="+mn-cs"/>
            </a:rPr>
            <a:t>場合</a:t>
          </a:r>
          <a:r>
            <a:rPr lang="ja-JP" altLang="en-US" sz="1200">
              <a:solidFill>
                <a:sysClr val="windowText" lastClr="000000"/>
              </a:solidFill>
              <a:latin typeface="Meiryo UI" panose="020B0604030504040204" pitchFamily="50" charset="-128"/>
              <a:ea typeface="Meiryo UI" panose="020B0604030504040204" pitchFamily="50" charset="-128"/>
              <a:cs typeface="+mn-cs"/>
            </a:rPr>
            <a:t>、提出を</a:t>
          </a:r>
          <a:r>
            <a:rPr lang="ja-JP" altLang="ja-JP" sz="1200">
              <a:solidFill>
                <a:sysClr val="windowText" lastClr="000000"/>
              </a:solidFill>
              <a:latin typeface="Meiryo UI" panose="020B0604030504040204" pitchFamily="50" charset="-128"/>
              <a:ea typeface="Meiryo UI" panose="020B0604030504040204" pitchFamily="50" charset="-128"/>
              <a:cs typeface="+mn-cs"/>
            </a:rPr>
            <a:t>省略することができ</a:t>
          </a:r>
          <a:r>
            <a:rPr lang="ja-JP" altLang="en-US" sz="1200">
              <a:solidFill>
                <a:sysClr val="windowText" lastClr="000000"/>
              </a:solidFill>
              <a:latin typeface="Meiryo UI" panose="020B0604030504040204" pitchFamily="50" charset="-128"/>
              <a:ea typeface="Meiryo UI" panose="020B0604030504040204" pitchFamily="50" charset="-128"/>
              <a:cs typeface="+mn-cs"/>
            </a:rPr>
            <a:t>ます</a:t>
          </a:r>
          <a:r>
            <a:rPr lang="ja-JP" altLang="ja-JP" sz="1200">
              <a:solidFill>
                <a:sysClr val="windowText" lastClr="000000"/>
              </a:solidFill>
              <a:latin typeface="Meiryo UI" panose="020B0604030504040204" pitchFamily="50" charset="-128"/>
              <a:ea typeface="Meiryo UI" panose="020B0604030504040204" pitchFamily="50" charset="-128"/>
              <a:cs typeface="+mn-cs"/>
            </a:rPr>
            <a:t>。</a:t>
          </a:r>
          <a:endParaRPr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提出を省略する場合は、</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のチェックを選択してください。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358266</xdr:colOff>
      <xdr:row>31</xdr:row>
      <xdr:rowOff>248534</xdr:rowOff>
    </xdr:from>
    <xdr:to>
      <xdr:col>11</xdr:col>
      <xdr:colOff>910400</xdr:colOff>
      <xdr:row>34</xdr:row>
      <xdr:rowOff>232204</xdr:rowOff>
    </xdr:to>
    <xdr:sp macro="" textlink="">
      <xdr:nvSpPr>
        <xdr:cNvPr id="19" name="角丸四角形 18">
          <a:extLst>
            <a:ext uri="{FF2B5EF4-FFF2-40B4-BE49-F238E27FC236}">
              <a16:creationId xmlns:a16="http://schemas.microsoft.com/office/drawing/2014/main" id="{00000000-0008-0000-1200-000013000000}"/>
            </a:ext>
          </a:extLst>
        </xdr:cNvPr>
        <xdr:cNvSpPr/>
      </xdr:nvSpPr>
      <xdr:spPr bwMode="auto">
        <a:xfrm>
          <a:off x="8673591" y="11849984"/>
          <a:ext cx="2628584" cy="118382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省略する書類を以前提出した際の申請書の「受理番号」を記入してください。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3</xdr:col>
      <xdr:colOff>95250</xdr:colOff>
      <xdr:row>28</xdr:row>
      <xdr:rowOff>332172</xdr:rowOff>
    </xdr:from>
    <xdr:to>
      <xdr:col>8</xdr:col>
      <xdr:colOff>421821</xdr:colOff>
      <xdr:row>31</xdr:row>
      <xdr:rowOff>56029</xdr:rowOff>
    </xdr:to>
    <xdr:sp macro="" textlink="">
      <xdr:nvSpPr>
        <xdr:cNvPr id="20" name="角丸四角形 19">
          <a:extLst>
            <a:ext uri="{FF2B5EF4-FFF2-40B4-BE49-F238E27FC236}">
              <a16:creationId xmlns:a16="http://schemas.microsoft.com/office/drawing/2014/main" id="{00000000-0008-0000-1200-000014000000}"/>
            </a:ext>
          </a:extLst>
        </xdr:cNvPr>
        <xdr:cNvSpPr/>
      </xdr:nvSpPr>
      <xdr:spPr bwMode="auto">
        <a:xfrm>
          <a:off x="2449286" y="10619172"/>
          <a:ext cx="5878285" cy="90767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latin typeface="Meiryo UI" panose="020B0604030504040204" pitchFamily="50" charset="-128"/>
              <a:ea typeface="Meiryo UI" panose="020B0604030504040204" pitchFamily="50" charset="-128"/>
              <a:cs typeface="+mn-cs"/>
            </a:rPr>
            <a:t>以下の講師については、類型及び証明書類の記載（提出）は不要です。 </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　</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集団形式で行う就職支援の講師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algn="l"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gn="l" eaLnBrk="1" fontAlgn="auto" latinLnBrk="0" hangingPunct="1"/>
          <a:r>
            <a:rPr kumimoji="1" lang="en-US" altLang="ja-JP" sz="1100">
              <a:solidFill>
                <a:srgbClr val="0000FF"/>
              </a:solidFill>
              <a:latin typeface="ＭＳ ゴシック" pitchFamily="49" charset="-128"/>
              <a:ea typeface="ＭＳ ゴシック" pitchFamily="49" charset="-128"/>
              <a:cs typeface="+mn-cs"/>
            </a:rPr>
            <a:t>   </a:t>
          </a:r>
        </a:p>
      </xdr:txBody>
    </xdr:sp>
    <xdr:clientData/>
  </xdr:twoCellAnchor>
  <xdr:twoCellAnchor>
    <xdr:from>
      <xdr:col>0</xdr:col>
      <xdr:colOff>197224</xdr:colOff>
      <xdr:row>15</xdr:row>
      <xdr:rowOff>233244</xdr:rowOff>
    </xdr:from>
    <xdr:to>
      <xdr:col>7</xdr:col>
      <xdr:colOff>369795</xdr:colOff>
      <xdr:row>16</xdr:row>
      <xdr:rowOff>145676</xdr:rowOff>
    </xdr:to>
    <xdr:sp macro="" textlink="">
      <xdr:nvSpPr>
        <xdr:cNvPr id="21" name="角丸四角形 20">
          <a:extLst>
            <a:ext uri="{FF2B5EF4-FFF2-40B4-BE49-F238E27FC236}">
              <a16:creationId xmlns:a16="http://schemas.microsoft.com/office/drawing/2014/main" id="{00000000-0008-0000-1200-000015000000}"/>
            </a:ext>
          </a:extLst>
        </xdr:cNvPr>
        <xdr:cNvSpPr/>
      </xdr:nvSpPr>
      <xdr:spPr bwMode="auto">
        <a:xfrm>
          <a:off x="197224" y="5390351"/>
          <a:ext cx="7615678" cy="30703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それぞれ異なる講師要件の類型に該当する場合は、該当する類型ごとに行を分けて記入してください。</a:t>
          </a:r>
          <a:endParaRPr lang="ja-JP" altLang="ja-JP" sz="1200">
            <a:effectLst/>
            <a:latin typeface="Meiryo UI" panose="020B0604030504040204" pitchFamily="50" charset="-128"/>
            <a:ea typeface="Meiryo UI" panose="020B060403050404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28</xdr:col>
      <xdr:colOff>49482</xdr:colOff>
      <xdr:row>0</xdr:row>
      <xdr:rowOff>190498</xdr:rowOff>
    </xdr:from>
    <xdr:to>
      <xdr:col>30</xdr:col>
      <xdr:colOff>1211035</xdr:colOff>
      <xdr:row>8</xdr:row>
      <xdr:rowOff>40821</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20011161" y="190498"/>
          <a:ext cx="3733303" cy="1945823"/>
          <a:chOff x="11949545" y="3238499"/>
          <a:chExt cx="4139045" cy="2008909"/>
        </a:xfrm>
      </xdr:grpSpPr>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11949545" y="3238499"/>
            <a:ext cx="4139045" cy="2008909"/>
          </a:xfrm>
          <a:prstGeom prst="rect">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3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oneCellAnchor>
    <xdr:from>
      <xdr:col>0</xdr:col>
      <xdr:colOff>326571</xdr:colOff>
      <xdr:row>23</xdr:row>
      <xdr:rowOff>68035</xdr:rowOff>
    </xdr:from>
    <xdr:ext cx="16776000" cy="720000"/>
    <xdr:sp macro="" textlink="">
      <xdr:nvSpPr>
        <xdr:cNvPr id="10" name="テキスト ボックス 5">
          <a:extLst>
            <a:ext uri="{FF2B5EF4-FFF2-40B4-BE49-F238E27FC236}">
              <a16:creationId xmlns:a16="http://schemas.microsoft.com/office/drawing/2014/main" id="{00000000-0008-0000-1300-00000A000000}"/>
            </a:ext>
          </a:extLst>
        </xdr:cNvPr>
        <xdr:cNvSpPr txBox="1">
          <a:spLocks noChangeArrowheads="1"/>
        </xdr:cNvSpPr>
      </xdr:nvSpPr>
      <xdr:spPr bwMode="auto">
        <a:xfrm>
          <a:off x="326571" y="9688285"/>
          <a:ext cx="16776000" cy="720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25</xdr:col>
      <xdr:colOff>1197428</xdr:colOff>
      <xdr:row>1</xdr:row>
      <xdr:rowOff>0</xdr:rowOff>
    </xdr:from>
    <xdr:to>
      <xdr:col>26</xdr:col>
      <xdr:colOff>896920</xdr:colOff>
      <xdr:row>1</xdr:row>
      <xdr:rowOff>295269</xdr:rowOff>
    </xdr:to>
    <xdr:sp macro="" textlink="">
      <xdr:nvSpPr>
        <xdr:cNvPr id="10" name="正方形/長方形 9">
          <a:extLst>
            <a:ext uri="{FF2B5EF4-FFF2-40B4-BE49-F238E27FC236}">
              <a16:creationId xmlns:a16="http://schemas.microsoft.com/office/drawing/2014/main" id="{00000000-0008-0000-1400-00000A000000}"/>
            </a:ext>
          </a:extLst>
        </xdr:cNvPr>
        <xdr:cNvSpPr/>
      </xdr:nvSpPr>
      <xdr:spPr bwMode="auto">
        <a:xfrm>
          <a:off x="18399578" y="314325"/>
          <a:ext cx="1090142" cy="29526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2</xdr:col>
      <xdr:colOff>356259</xdr:colOff>
      <xdr:row>15</xdr:row>
      <xdr:rowOff>571503</xdr:rowOff>
    </xdr:from>
    <xdr:to>
      <xdr:col>3</xdr:col>
      <xdr:colOff>152152</xdr:colOff>
      <xdr:row>16</xdr:row>
      <xdr:rowOff>203309</xdr:rowOff>
    </xdr:to>
    <xdr:sp macro="" textlink="">
      <xdr:nvSpPr>
        <xdr:cNvPr id="22" name="右矢印 21">
          <a:extLst>
            <a:ext uri="{FF2B5EF4-FFF2-40B4-BE49-F238E27FC236}">
              <a16:creationId xmlns:a16="http://schemas.microsoft.com/office/drawing/2014/main" id="{00000000-0008-0000-1400-000016000000}"/>
            </a:ext>
          </a:extLst>
        </xdr:cNvPr>
        <xdr:cNvSpPr/>
      </xdr:nvSpPr>
      <xdr:spPr>
        <a:xfrm rot="16200000" flipV="1">
          <a:off x="1846641" y="7259014"/>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2206829</xdr:colOff>
      <xdr:row>11</xdr:row>
      <xdr:rowOff>163292</xdr:rowOff>
    </xdr:from>
    <xdr:to>
      <xdr:col>6</xdr:col>
      <xdr:colOff>16079</xdr:colOff>
      <xdr:row>12</xdr:row>
      <xdr:rowOff>121670</xdr:rowOff>
    </xdr:to>
    <xdr:sp macro="" textlink="">
      <xdr:nvSpPr>
        <xdr:cNvPr id="24" name="右矢印 23">
          <a:extLst>
            <a:ext uri="{FF2B5EF4-FFF2-40B4-BE49-F238E27FC236}">
              <a16:creationId xmlns:a16="http://schemas.microsoft.com/office/drawing/2014/main" id="{00000000-0008-0000-1400-000018000000}"/>
            </a:ext>
          </a:extLst>
        </xdr:cNvPr>
        <xdr:cNvSpPr/>
      </xdr:nvSpPr>
      <xdr:spPr>
        <a:xfrm rot="5400000">
          <a:off x="9044818" y="4074946"/>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2832759</xdr:colOff>
      <xdr:row>10</xdr:row>
      <xdr:rowOff>217716</xdr:rowOff>
    </xdr:from>
    <xdr:to>
      <xdr:col>10</xdr:col>
      <xdr:colOff>315436</xdr:colOff>
      <xdr:row>11</xdr:row>
      <xdr:rowOff>285752</xdr:rowOff>
    </xdr:to>
    <xdr:sp macro="" textlink="">
      <xdr:nvSpPr>
        <xdr:cNvPr id="25" name="角丸四角形 24">
          <a:extLst>
            <a:ext uri="{FF2B5EF4-FFF2-40B4-BE49-F238E27FC236}">
              <a16:creationId xmlns:a16="http://schemas.microsoft.com/office/drawing/2014/main" id="{00000000-0008-0000-1400-000019000000}"/>
            </a:ext>
          </a:extLst>
        </xdr:cNvPr>
        <xdr:cNvSpPr/>
      </xdr:nvSpPr>
      <xdr:spPr bwMode="auto">
        <a:xfrm>
          <a:off x="6465866" y="3415395"/>
          <a:ext cx="5089070" cy="7347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a:t>
          </a:r>
          <a:r>
            <a:rPr kumimoji="1" lang="ja-JP" altLang="en-US" sz="1200">
              <a:effectLst/>
              <a:latin typeface="Meiryo UI" panose="020B0604030504040204" pitchFamily="50" charset="-128"/>
              <a:ea typeface="Meiryo UI" panose="020B0604030504040204" pitchFamily="50" charset="-128"/>
              <a:cs typeface="+mn-cs"/>
            </a:rPr>
            <a:t>でも、講師の経歴等確認書１枚でまとめることができます。</a:t>
          </a:r>
          <a:endParaRPr lang="ja-JP" altLang="ja-JP" sz="1200">
            <a:effectLst/>
            <a:latin typeface="Meiryo UI" panose="020B0604030504040204" pitchFamily="50" charset="-128"/>
            <a:ea typeface="Meiryo UI" panose="020B0604030504040204" pitchFamily="50" charset="-128"/>
          </a:endParaRPr>
        </a:p>
      </xdr:txBody>
    </xdr:sp>
    <xdr:clientData/>
  </xdr:twoCellAnchor>
  <xdr:twoCellAnchor>
    <xdr:from>
      <xdr:col>5</xdr:col>
      <xdr:colOff>1063831</xdr:colOff>
      <xdr:row>8</xdr:row>
      <xdr:rowOff>95253</xdr:rowOff>
    </xdr:from>
    <xdr:to>
      <xdr:col>5</xdr:col>
      <xdr:colOff>1444831</xdr:colOff>
      <xdr:row>9</xdr:row>
      <xdr:rowOff>135273</xdr:rowOff>
    </xdr:to>
    <xdr:sp macro="" textlink="">
      <xdr:nvSpPr>
        <xdr:cNvPr id="26" name="右矢印 25">
          <a:extLst>
            <a:ext uri="{FF2B5EF4-FFF2-40B4-BE49-F238E27FC236}">
              <a16:creationId xmlns:a16="http://schemas.microsoft.com/office/drawing/2014/main" id="{00000000-0008-0000-1400-00001A000000}"/>
            </a:ext>
          </a:extLst>
        </xdr:cNvPr>
        <xdr:cNvSpPr/>
      </xdr:nvSpPr>
      <xdr:spPr>
        <a:xfrm rot="5400000">
          <a:off x="7901820" y="2237978"/>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16078</xdr:colOff>
      <xdr:row>5</xdr:row>
      <xdr:rowOff>95251</xdr:rowOff>
    </xdr:from>
    <xdr:to>
      <xdr:col>9</xdr:col>
      <xdr:colOff>111327</xdr:colOff>
      <xdr:row>8</xdr:row>
      <xdr:rowOff>190501</xdr:rowOff>
    </xdr:to>
    <xdr:sp macro="" textlink="">
      <xdr:nvSpPr>
        <xdr:cNvPr id="27" name="角丸四角形 26">
          <a:extLst>
            <a:ext uri="{FF2B5EF4-FFF2-40B4-BE49-F238E27FC236}">
              <a16:creationId xmlns:a16="http://schemas.microsoft.com/office/drawing/2014/main" id="{00000000-0008-0000-1400-00001B000000}"/>
            </a:ext>
          </a:extLst>
        </xdr:cNvPr>
        <xdr:cNvSpPr/>
      </xdr:nvSpPr>
      <xdr:spPr bwMode="auto">
        <a:xfrm>
          <a:off x="6901292" y="1442358"/>
          <a:ext cx="4027714" cy="84364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類型１又は類型４の場合は、担当することが確認できる資格名称を記入してください。</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14</xdr:col>
      <xdr:colOff>164152</xdr:colOff>
      <xdr:row>2</xdr:row>
      <xdr:rowOff>34272</xdr:rowOff>
    </xdr:from>
    <xdr:to>
      <xdr:col>15</xdr:col>
      <xdr:colOff>191366</xdr:colOff>
      <xdr:row>4</xdr:row>
      <xdr:rowOff>43367</xdr:rowOff>
    </xdr:to>
    <xdr:sp macro="" textlink="">
      <xdr:nvSpPr>
        <xdr:cNvPr id="28" name="右矢印 27">
          <a:extLst>
            <a:ext uri="{FF2B5EF4-FFF2-40B4-BE49-F238E27FC236}">
              <a16:creationId xmlns:a16="http://schemas.microsoft.com/office/drawing/2014/main" id="{00000000-0008-0000-1400-00001C000000}"/>
            </a:ext>
          </a:extLst>
        </xdr:cNvPr>
        <xdr:cNvSpPr/>
      </xdr:nvSpPr>
      <xdr:spPr>
        <a:xfrm rot="5400000">
          <a:off x="13135871" y="761235"/>
          <a:ext cx="476686"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17318</xdr:colOff>
      <xdr:row>1</xdr:row>
      <xdr:rowOff>116281</xdr:rowOff>
    </xdr:from>
    <xdr:to>
      <xdr:col>18</xdr:col>
      <xdr:colOff>0</xdr:colOff>
      <xdr:row>3</xdr:row>
      <xdr:rowOff>11135</xdr:rowOff>
    </xdr:to>
    <xdr:sp macro="" textlink="">
      <xdr:nvSpPr>
        <xdr:cNvPr id="29" name="角丸四角形 28">
          <a:extLst>
            <a:ext uri="{FF2B5EF4-FFF2-40B4-BE49-F238E27FC236}">
              <a16:creationId xmlns:a16="http://schemas.microsoft.com/office/drawing/2014/main" id="{00000000-0008-0000-1400-00001D000000}"/>
            </a:ext>
          </a:extLst>
        </xdr:cNvPr>
        <xdr:cNvSpPr/>
      </xdr:nvSpPr>
      <xdr:spPr bwMode="auto">
        <a:xfrm>
          <a:off x="10841182" y="428008"/>
          <a:ext cx="3706091" cy="43171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経歴確認書作成時の年齢が自動で表示されます。</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835232</xdr:colOff>
      <xdr:row>15</xdr:row>
      <xdr:rowOff>628653</xdr:rowOff>
    </xdr:from>
    <xdr:to>
      <xdr:col>25</xdr:col>
      <xdr:colOff>1216232</xdr:colOff>
      <xdr:row>16</xdr:row>
      <xdr:rowOff>260459</xdr:rowOff>
    </xdr:to>
    <xdr:sp macro="" textlink="">
      <xdr:nvSpPr>
        <xdr:cNvPr id="30" name="右矢印 29">
          <a:extLst>
            <a:ext uri="{FF2B5EF4-FFF2-40B4-BE49-F238E27FC236}">
              <a16:creationId xmlns:a16="http://schemas.microsoft.com/office/drawing/2014/main" id="{00000000-0008-0000-1400-00001E000000}"/>
            </a:ext>
          </a:extLst>
        </xdr:cNvPr>
        <xdr:cNvSpPr/>
      </xdr:nvSpPr>
      <xdr:spPr>
        <a:xfrm rot="16200000" flipV="1">
          <a:off x="18055471" y="7316164"/>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305919</xdr:colOff>
      <xdr:row>11</xdr:row>
      <xdr:rowOff>247658</xdr:rowOff>
    </xdr:from>
    <xdr:to>
      <xdr:col>21</xdr:col>
      <xdr:colOff>333133</xdr:colOff>
      <xdr:row>12</xdr:row>
      <xdr:rowOff>206036</xdr:rowOff>
    </xdr:to>
    <xdr:sp macro="" textlink="">
      <xdr:nvSpPr>
        <xdr:cNvPr id="31" name="右矢印 30">
          <a:extLst>
            <a:ext uri="{FF2B5EF4-FFF2-40B4-BE49-F238E27FC236}">
              <a16:creationId xmlns:a16="http://schemas.microsoft.com/office/drawing/2014/main" id="{00000000-0008-0000-1400-00001F000000}"/>
            </a:ext>
          </a:extLst>
        </xdr:cNvPr>
        <xdr:cNvSpPr/>
      </xdr:nvSpPr>
      <xdr:spPr>
        <a:xfrm rot="5400000">
          <a:off x="15621158" y="4159312"/>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288223</xdr:colOff>
      <xdr:row>10</xdr:row>
      <xdr:rowOff>367392</xdr:rowOff>
    </xdr:from>
    <xdr:to>
      <xdr:col>25</xdr:col>
      <xdr:colOff>1323727</xdr:colOff>
      <xdr:row>11</xdr:row>
      <xdr:rowOff>364671</xdr:rowOff>
    </xdr:to>
    <xdr:sp macro="" textlink="">
      <xdr:nvSpPr>
        <xdr:cNvPr id="32" name="角丸四角形 31">
          <a:extLst>
            <a:ext uri="{FF2B5EF4-FFF2-40B4-BE49-F238E27FC236}">
              <a16:creationId xmlns:a16="http://schemas.microsoft.com/office/drawing/2014/main" id="{00000000-0008-0000-1400-000020000000}"/>
            </a:ext>
          </a:extLst>
        </xdr:cNvPr>
        <xdr:cNvSpPr/>
      </xdr:nvSpPr>
      <xdr:spPr bwMode="auto">
        <a:xfrm>
          <a:off x="14875080" y="3565071"/>
          <a:ext cx="3716111" cy="66402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実務経験の年数には、指導（等）業務の経験年数を含めることができます。</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1</xdr:col>
      <xdr:colOff>340178</xdr:colOff>
      <xdr:row>16</xdr:row>
      <xdr:rowOff>81643</xdr:rowOff>
    </xdr:from>
    <xdr:to>
      <xdr:col>4</xdr:col>
      <xdr:colOff>2873952</xdr:colOff>
      <xdr:row>19</xdr:row>
      <xdr:rowOff>112941</xdr:rowOff>
    </xdr:to>
    <xdr:sp macro="" textlink="">
      <xdr:nvSpPr>
        <xdr:cNvPr id="34" name="角丸四角形 33">
          <a:extLst>
            <a:ext uri="{FF2B5EF4-FFF2-40B4-BE49-F238E27FC236}">
              <a16:creationId xmlns:a16="http://schemas.microsoft.com/office/drawing/2014/main" id="{00000000-0008-0000-1400-000022000000}"/>
            </a:ext>
          </a:extLst>
        </xdr:cNvPr>
        <xdr:cNvSpPr/>
      </xdr:nvSpPr>
      <xdr:spPr bwMode="auto">
        <a:xfrm>
          <a:off x="680357" y="7565572"/>
          <a:ext cx="5826702" cy="12831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所属（企業名・部署名）については、詳細に記入してください。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（所属部署がない場合は、部署名欄は「なし」と記入してください。）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200">
              <a:solidFill>
                <a:sysClr val="windowText" lastClr="000000"/>
              </a:solidFill>
              <a:effectLst/>
              <a:latin typeface="Meiryo UI" panose="020B0604030504040204" pitchFamily="50" charset="-128"/>
              <a:ea typeface="Meiryo UI" panose="020B0604030504040204" pitchFamily="50" charset="-128"/>
            </a:rPr>
            <a:t>※</a:t>
          </a:r>
          <a:r>
            <a:rPr lang="ja-JP" altLang="en-US" sz="1200">
              <a:solidFill>
                <a:sysClr val="windowText" lastClr="000000"/>
              </a:solidFill>
              <a:effectLst/>
              <a:latin typeface="Meiryo UI" panose="020B0604030504040204" pitchFamily="50" charset="-128"/>
              <a:ea typeface="Meiryo UI" panose="020B0604030504040204" pitchFamily="50" charset="-128"/>
            </a:rPr>
            <a:t>　フリーランス・個人事業主等、企業に所属していない場合は、受託元の会社名を記入してください。（部署名欄は「なし」と記入してください。）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oneCellAnchor>
    <xdr:from>
      <xdr:col>0</xdr:col>
      <xdr:colOff>312964</xdr:colOff>
      <xdr:row>23</xdr:row>
      <xdr:rowOff>27215</xdr:rowOff>
    </xdr:from>
    <xdr:ext cx="16776000" cy="720000"/>
    <xdr:sp macro="" textlink="">
      <xdr:nvSpPr>
        <xdr:cNvPr id="12" name="テキスト ボックス 5">
          <a:extLst>
            <a:ext uri="{FF2B5EF4-FFF2-40B4-BE49-F238E27FC236}">
              <a16:creationId xmlns:a16="http://schemas.microsoft.com/office/drawing/2014/main" id="{00000000-0008-0000-1400-00000C000000}"/>
            </a:ext>
          </a:extLst>
        </xdr:cNvPr>
        <xdr:cNvSpPr txBox="1">
          <a:spLocks noChangeArrowheads="1"/>
        </xdr:cNvSpPr>
      </xdr:nvSpPr>
      <xdr:spPr bwMode="auto">
        <a:xfrm>
          <a:off x="312964" y="9688286"/>
          <a:ext cx="16776000" cy="720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twoCellAnchor>
    <xdr:from>
      <xdr:col>5</xdr:col>
      <xdr:colOff>2436913</xdr:colOff>
      <xdr:row>16</xdr:row>
      <xdr:rowOff>95249</xdr:rowOff>
    </xdr:from>
    <xdr:to>
      <xdr:col>26</xdr:col>
      <xdr:colOff>832508</xdr:colOff>
      <xdr:row>25</xdr:row>
      <xdr:rowOff>122464</xdr:rowOff>
    </xdr:to>
    <xdr:sp macro="" textlink="">
      <xdr:nvSpPr>
        <xdr:cNvPr id="33" name="角丸四角形 32">
          <a:extLst>
            <a:ext uri="{FF2B5EF4-FFF2-40B4-BE49-F238E27FC236}">
              <a16:creationId xmlns:a16="http://schemas.microsoft.com/office/drawing/2014/main" id="{00000000-0008-0000-1400-000021000000}"/>
            </a:ext>
          </a:extLst>
        </xdr:cNvPr>
        <xdr:cNvSpPr/>
      </xdr:nvSpPr>
      <xdr:spPr bwMode="auto">
        <a:xfrm>
          <a:off x="9322127" y="7579178"/>
          <a:ext cx="10165774" cy="2503715"/>
        </a:xfrm>
        <a:prstGeom prst="roundRect">
          <a:avLst>
            <a:gd name="adj" fmla="val 7850"/>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実務経験・指導（等）業務の経験を証明する書類名を記載してください。</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労働契約書、労働条件通知書、職務証明書、在職証明書等の勤務先からの証明書類</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、請負契約書</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等</a:t>
          </a:r>
        </a:p>
        <a:p>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勤務先の名称や</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実務経験・指導（等）業務の経験の内容及びその年数が</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確認できない場合は、証明書類として認められません。ただし、実務経験・指導（等）業務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経験の内容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及びその年数両方について証明する書類の提出が困難な場合は、実務経験・指導（等）業務の経験の年数が確認できる書類として、企業に所属（又は業務を受託）していたことが分かるでも差し支えありません。</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を</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する</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書類の提出が困難な場合の書類の例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源泉徴収票、給与明細、公的年金の加入記録、雇用保険の加入記録　等</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549605</xdr:colOff>
      <xdr:row>3</xdr:row>
      <xdr:rowOff>121227</xdr:rowOff>
    </xdr:from>
    <xdr:to>
      <xdr:col>25</xdr:col>
      <xdr:colOff>923182</xdr:colOff>
      <xdr:row>6</xdr:row>
      <xdr:rowOff>41863</xdr:rowOff>
    </xdr:to>
    <xdr:sp macro="" textlink="">
      <xdr:nvSpPr>
        <xdr:cNvPr id="3" name="右矢印 18">
          <a:extLst>
            <a:ext uri="{FF2B5EF4-FFF2-40B4-BE49-F238E27FC236}">
              <a16:creationId xmlns:a16="http://schemas.microsoft.com/office/drawing/2014/main" id="{00000000-0008-0000-1400-000003000000}"/>
            </a:ext>
          </a:extLst>
        </xdr:cNvPr>
        <xdr:cNvSpPr/>
      </xdr:nvSpPr>
      <xdr:spPr>
        <a:xfrm rot="16200000" flipV="1">
          <a:off x="17592030" y="1107029"/>
          <a:ext cx="648000"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69273</xdr:colOff>
      <xdr:row>5</xdr:row>
      <xdr:rowOff>205204</xdr:rowOff>
    </xdr:from>
    <xdr:to>
      <xdr:col>26</xdr:col>
      <xdr:colOff>679120</xdr:colOff>
      <xdr:row>8</xdr:row>
      <xdr:rowOff>139395</xdr:rowOff>
    </xdr:to>
    <xdr:sp macro="" textlink="">
      <xdr:nvSpPr>
        <xdr:cNvPr id="4" name="角丸四角形 28">
          <a:extLst>
            <a:ext uri="{FF2B5EF4-FFF2-40B4-BE49-F238E27FC236}">
              <a16:creationId xmlns:a16="http://schemas.microsoft.com/office/drawing/2014/main" id="{00000000-0008-0000-1400-000004000000}"/>
            </a:ext>
          </a:extLst>
        </xdr:cNvPr>
        <xdr:cNvSpPr/>
      </xdr:nvSpPr>
      <xdr:spPr bwMode="auto">
        <a:xfrm>
          <a:off x="16140546" y="1556022"/>
          <a:ext cx="3294165" cy="6615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様式</a:t>
          </a:r>
          <a:r>
            <a:rPr lang="en-US" altLang="ja-JP" sz="1200">
              <a:solidFill>
                <a:sysClr val="windowText" lastClr="000000"/>
              </a:solidFill>
              <a:effectLst/>
              <a:latin typeface="Meiryo UI" panose="020B0604030504040204" pitchFamily="50" charset="-128"/>
              <a:ea typeface="Meiryo UI" panose="020B0604030504040204" pitchFamily="50" charset="-128"/>
            </a:rPr>
            <a:t>1</a:t>
          </a:r>
          <a:r>
            <a:rPr lang="ja-JP" altLang="en-US" sz="1200">
              <a:solidFill>
                <a:sysClr val="windowText" lastClr="000000"/>
              </a:solidFill>
              <a:effectLst/>
              <a:latin typeface="Meiryo UI" panose="020B0604030504040204" pitchFamily="50" charset="-128"/>
              <a:ea typeface="Meiryo UI" panose="020B0604030504040204" pitchFamily="50" charset="-128"/>
            </a:rPr>
            <a:t>号に記載の申請日または、それより前の日付を記載してください。</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387403</xdr:colOff>
      <xdr:row>2</xdr:row>
      <xdr:rowOff>221717</xdr:rowOff>
    </xdr:from>
    <xdr:to>
      <xdr:col>9</xdr:col>
      <xdr:colOff>160618</xdr:colOff>
      <xdr:row>6</xdr:row>
      <xdr:rowOff>312966</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10248579" y="1039746"/>
          <a:ext cx="3336686" cy="1805749"/>
          <a:chOff x="11949545" y="3238499"/>
          <a:chExt cx="4139045" cy="2008909"/>
        </a:xfrm>
      </xdr:grpSpPr>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5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5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5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5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41</xdr:col>
      <xdr:colOff>302559</xdr:colOff>
      <xdr:row>1</xdr:row>
      <xdr:rowOff>56029</xdr:rowOff>
    </xdr:from>
    <xdr:to>
      <xdr:col>44</xdr:col>
      <xdr:colOff>34952</xdr:colOff>
      <xdr:row>9</xdr:row>
      <xdr:rowOff>90448</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13615147" y="347382"/>
          <a:ext cx="3374305" cy="2499713"/>
          <a:chOff x="11949545" y="3238499"/>
          <a:chExt cx="4139045" cy="2008909"/>
        </a:xfrm>
      </xdr:grpSpPr>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7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7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7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7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15</xdr:col>
      <xdr:colOff>421821</xdr:colOff>
      <xdr:row>1</xdr:row>
      <xdr:rowOff>136071</xdr:rowOff>
    </xdr:from>
    <xdr:to>
      <xdr:col>20</xdr:col>
      <xdr:colOff>363764</xdr:colOff>
      <xdr:row>5</xdr:row>
      <xdr:rowOff>453571</xdr:rowOff>
    </xdr:to>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14899821" y="449035"/>
          <a:ext cx="3343729" cy="1773465"/>
          <a:chOff x="11949545" y="3238499"/>
          <a:chExt cx="4139045" cy="2008909"/>
        </a:xfrm>
      </xdr:grpSpPr>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12850090" y="3414814"/>
            <a:ext cx="3030683"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8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800-000007000000}"/>
              </a:ext>
            </a:extLst>
          </xdr:cNvPr>
          <xdr:cNvSpPr txBox="1"/>
        </xdr:nvSpPr>
        <xdr:spPr>
          <a:xfrm>
            <a:off x="12867409" y="3983181"/>
            <a:ext cx="3030683"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8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12867409" y="4485409"/>
            <a:ext cx="3030683"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0</xdr:colOff>
      <xdr:row>7</xdr:row>
      <xdr:rowOff>0</xdr:rowOff>
    </xdr:from>
    <xdr:to>
      <xdr:col>19</xdr:col>
      <xdr:colOff>923925</xdr:colOff>
      <xdr:row>9</xdr:row>
      <xdr:rowOff>314325</xdr:rowOff>
    </xdr:to>
    <xdr:grpSp>
      <xdr:nvGrpSpPr>
        <xdr:cNvPr id="2" name="グループ化 1">
          <a:extLst>
            <a:ext uri="{FF2B5EF4-FFF2-40B4-BE49-F238E27FC236}">
              <a16:creationId xmlns:a16="http://schemas.microsoft.com/office/drawing/2014/main" id="{00000000-0008-0000-1900-000002000000}"/>
            </a:ext>
          </a:extLst>
        </xdr:cNvPr>
        <xdr:cNvGrpSpPr/>
      </xdr:nvGrpSpPr>
      <xdr:grpSpPr>
        <a:xfrm>
          <a:off x="7631206" y="2061882"/>
          <a:ext cx="2851337" cy="1446119"/>
          <a:chOff x="11949545" y="3238499"/>
          <a:chExt cx="4139045" cy="2008909"/>
        </a:xfrm>
      </xdr:grpSpPr>
      <xdr:sp macro="" textlink="">
        <xdr:nvSpPr>
          <xdr:cNvPr id="3" name="正方形/長方形 2">
            <a:extLst>
              <a:ext uri="{FF2B5EF4-FFF2-40B4-BE49-F238E27FC236}">
                <a16:creationId xmlns:a16="http://schemas.microsoft.com/office/drawing/2014/main" id="{00000000-0008-0000-19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9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9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9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9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36</xdr:row>
      <xdr:rowOff>219075</xdr:rowOff>
    </xdr:from>
    <xdr:to>
      <xdr:col>34</xdr:col>
      <xdr:colOff>209550</xdr:colOff>
      <xdr:row>38</xdr:row>
      <xdr:rowOff>262617</xdr:rowOff>
    </xdr:to>
    <xdr:sp macro="" textlink="">
      <xdr:nvSpPr>
        <xdr:cNvPr id="3" name="AutoShape 4">
          <a:extLst>
            <a:ext uri="{FF2B5EF4-FFF2-40B4-BE49-F238E27FC236}">
              <a16:creationId xmlns:a16="http://schemas.microsoft.com/office/drawing/2014/main" id="{00000000-0008-0000-1A00-000003000000}"/>
            </a:ext>
          </a:extLst>
        </xdr:cNvPr>
        <xdr:cNvSpPr>
          <a:spLocks noChangeArrowheads="1"/>
        </xdr:cNvSpPr>
      </xdr:nvSpPr>
      <xdr:spPr bwMode="auto">
        <a:xfrm>
          <a:off x="0" y="7543800"/>
          <a:ext cx="7981950" cy="576942"/>
        </a:xfrm>
        <a:prstGeom prst="doubleWave">
          <a:avLst>
            <a:gd name="adj1" fmla="val 6500"/>
            <a:gd name="adj2" fmla="val 0"/>
          </a:avLst>
        </a:prstGeom>
        <a:solidFill>
          <a:srgbClr val="FFFFFF"/>
        </a:solidFill>
        <a:ln w="9525">
          <a:solidFill>
            <a:srgbClr val="000000"/>
          </a:solidFill>
          <a:miter lim="800000"/>
          <a:headEnd/>
          <a:tailEnd/>
        </a:ln>
      </xdr:spPr>
    </xdr:sp>
    <xdr:clientData/>
  </xdr:twoCellAnchor>
  <xdr:twoCellAnchor>
    <xdr:from>
      <xdr:col>7</xdr:col>
      <xdr:colOff>209550</xdr:colOff>
      <xdr:row>31</xdr:row>
      <xdr:rowOff>103654</xdr:rowOff>
    </xdr:from>
    <xdr:to>
      <xdr:col>29</xdr:col>
      <xdr:colOff>85725</xdr:colOff>
      <xdr:row>35</xdr:row>
      <xdr:rowOff>8405</xdr:rowOff>
    </xdr:to>
    <xdr:sp macro="" textlink="">
      <xdr:nvSpPr>
        <xdr:cNvPr id="4" name="角丸四角形 3">
          <a:extLst>
            <a:ext uri="{FF2B5EF4-FFF2-40B4-BE49-F238E27FC236}">
              <a16:creationId xmlns:a16="http://schemas.microsoft.com/office/drawing/2014/main" id="{00000000-0008-0000-1A00-000004000000}"/>
            </a:ext>
          </a:extLst>
        </xdr:cNvPr>
        <xdr:cNvSpPr/>
      </xdr:nvSpPr>
      <xdr:spPr>
        <a:xfrm>
          <a:off x="1778374" y="6300507"/>
          <a:ext cx="4907616" cy="98051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bg1"/>
              </a:solidFill>
            </a:rPr>
            <a:t>申請時に</a:t>
          </a:r>
          <a:r>
            <a:rPr kumimoji="1" lang="en-US" altLang="ja-JP" sz="1200" b="1">
              <a:solidFill>
                <a:schemeClr val="bg1"/>
              </a:solidFill>
            </a:rPr>
            <a:t>Ⅱ</a:t>
          </a:r>
          <a:r>
            <a:rPr kumimoji="1" lang="ja-JP" altLang="en-US" sz="1200" b="1">
              <a:solidFill>
                <a:schemeClr val="bg1"/>
              </a:solidFill>
            </a:rPr>
            <a:t>（１）科目評価（評価ＡＢＣ以外）</a:t>
          </a:r>
          <a:endParaRPr kumimoji="1" lang="en-US" altLang="ja-JP" sz="1200" b="1">
            <a:solidFill>
              <a:schemeClr val="bg1"/>
            </a:solidFill>
          </a:endParaRPr>
        </a:p>
        <a:p>
          <a:pPr algn="ctr"/>
          <a:r>
            <a:rPr kumimoji="1" lang="ja-JP" altLang="en-US" sz="1200" b="1">
              <a:solidFill>
                <a:schemeClr val="bg1"/>
              </a:solidFill>
            </a:rPr>
            <a:t>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168087</xdr:colOff>
      <xdr:row>6</xdr:row>
      <xdr:rowOff>179294</xdr:rowOff>
    </xdr:from>
    <xdr:to>
      <xdr:col>22</xdr:col>
      <xdr:colOff>176892</xdr:colOff>
      <xdr:row>12</xdr:row>
      <xdr:rowOff>108856</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11829408" y="1798544"/>
          <a:ext cx="3641913" cy="1698491"/>
          <a:chOff x="11949545" y="3238499"/>
          <a:chExt cx="4139045" cy="2008909"/>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285750</xdr:colOff>
      <xdr:row>1</xdr:row>
      <xdr:rowOff>312964</xdr:rowOff>
    </xdr:from>
    <xdr:to>
      <xdr:col>22</xdr:col>
      <xdr:colOff>521153</xdr:colOff>
      <xdr:row>7</xdr:row>
      <xdr:rowOff>209550</xdr:rowOff>
    </xdr:to>
    <xdr:grpSp>
      <xdr:nvGrpSpPr>
        <xdr:cNvPr id="2" name="グループ化 1">
          <a:extLst>
            <a:ext uri="{FF2B5EF4-FFF2-40B4-BE49-F238E27FC236}">
              <a16:creationId xmlns:a16="http://schemas.microsoft.com/office/drawing/2014/main" id="{00000000-0008-0000-1B00-000002000000}"/>
            </a:ext>
          </a:extLst>
        </xdr:cNvPr>
        <xdr:cNvGrpSpPr/>
      </xdr:nvGrpSpPr>
      <xdr:grpSpPr>
        <a:xfrm>
          <a:off x="16545485" y="481052"/>
          <a:ext cx="2857580" cy="1420586"/>
          <a:chOff x="11949545" y="3238499"/>
          <a:chExt cx="4139045" cy="2008909"/>
        </a:xfrm>
      </xdr:grpSpPr>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B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B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B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21</xdr:col>
      <xdr:colOff>647504</xdr:colOff>
      <xdr:row>35</xdr:row>
      <xdr:rowOff>121832</xdr:rowOff>
    </xdr:from>
    <xdr:to>
      <xdr:col>26</xdr:col>
      <xdr:colOff>435837</xdr:colOff>
      <xdr:row>37</xdr:row>
      <xdr:rowOff>137707</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16001804" y="8332382"/>
          <a:ext cx="3217333" cy="4921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b="1">
              <a:solidFill>
                <a:sysClr val="windowText" lastClr="000000"/>
              </a:solidFill>
            </a:rPr>
            <a:t>相モデルによる訓練を実施します。</a:t>
          </a:r>
        </a:p>
      </xdr:txBody>
    </xdr:sp>
    <xdr:clientData/>
  </xdr:twoCellAnchor>
  <xdr:twoCellAnchor>
    <xdr:from>
      <xdr:col>21</xdr:col>
      <xdr:colOff>63409</xdr:colOff>
      <xdr:row>39</xdr:row>
      <xdr:rowOff>37104</xdr:rowOff>
    </xdr:from>
    <xdr:to>
      <xdr:col>25</xdr:col>
      <xdr:colOff>538428</xdr:colOff>
      <xdr:row>42</xdr:row>
      <xdr:rowOff>57002</xdr:rowOff>
    </xdr:to>
    <xdr:sp macro="" textlink="">
      <xdr:nvSpPr>
        <xdr:cNvPr id="3" name="テキスト ボックス 2">
          <a:extLst>
            <a:ext uri="{FF2B5EF4-FFF2-40B4-BE49-F238E27FC236}">
              <a16:creationId xmlns:a16="http://schemas.microsoft.com/office/drawing/2014/main" id="{00000000-0008-0000-1C00-000003000000}"/>
            </a:ext>
          </a:extLst>
        </xdr:cNvPr>
        <xdr:cNvSpPr txBox="1"/>
      </xdr:nvSpPr>
      <xdr:spPr>
        <a:xfrm>
          <a:off x="15417709" y="9200154"/>
          <a:ext cx="3218219" cy="734273"/>
        </a:xfrm>
        <a:prstGeom prst="rect">
          <a:avLst/>
        </a:prstGeom>
        <a:noFill/>
        <a:ln w="9525" cmpd="sng">
          <a:solidFill>
            <a:sysClr val="windowText" lastClr="000000"/>
          </a:solid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mn-lt"/>
              <a:ea typeface="+mn-ea"/>
              <a:cs typeface="+mn-cs"/>
            </a:rPr>
            <a:t>応募状況によっては、定員を増員することがあります。</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247650</xdr:colOff>
      <xdr:row>4</xdr:row>
      <xdr:rowOff>133350</xdr:rowOff>
    </xdr:from>
    <xdr:to>
      <xdr:col>22</xdr:col>
      <xdr:colOff>363927</xdr:colOff>
      <xdr:row>10</xdr:row>
      <xdr:rowOff>94711</xdr:rowOff>
    </xdr:to>
    <xdr:grpSp>
      <xdr:nvGrpSpPr>
        <xdr:cNvPr id="4" name="グループ化 3">
          <a:extLst>
            <a:ext uri="{FF2B5EF4-FFF2-40B4-BE49-F238E27FC236}">
              <a16:creationId xmlns:a16="http://schemas.microsoft.com/office/drawing/2014/main" id="{00000000-0008-0000-1D00-000004000000}"/>
            </a:ext>
          </a:extLst>
        </xdr:cNvPr>
        <xdr:cNvGrpSpPr/>
      </xdr:nvGrpSpPr>
      <xdr:grpSpPr>
        <a:xfrm>
          <a:off x="7543800" y="1085850"/>
          <a:ext cx="2859477" cy="1380586"/>
          <a:chOff x="11949545" y="3238499"/>
          <a:chExt cx="4139045" cy="2008909"/>
        </a:xfrm>
      </xdr:grpSpPr>
      <xdr:sp macro="" textlink="">
        <xdr:nvSpPr>
          <xdr:cNvPr id="5" name="正方形/長方形 4">
            <a:extLst>
              <a:ext uri="{FF2B5EF4-FFF2-40B4-BE49-F238E27FC236}">
                <a16:creationId xmlns:a16="http://schemas.microsoft.com/office/drawing/2014/main" id="{00000000-0008-0000-1D00-000005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テキスト ボックス 5">
            <a:extLst>
              <a:ext uri="{FF2B5EF4-FFF2-40B4-BE49-F238E27FC236}">
                <a16:creationId xmlns:a16="http://schemas.microsoft.com/office/drawing/2014/main" id="{00000000-0008-0000-1D00-000006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7" name="正方形/長方形 6">
            <a:extLst>
              <a:ext uri="{FF2B5EF4-FFF2-40B4-BE49-F238E27FC236}">
                <a16:creationId xmlns:a16="http://schemas.microsoft.com/office/drawing/2014/main" id="{00000000-0008-0000-1D00-000007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00000000-0008-0000-1D00-000008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D00-000009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10" name="正方形/長方形 9">
            <a:extLst>
              <a:ext uri="{FF2B5EF4-FFF2-40B4-BE49-F238E27FC236}">
                <a16:creationId xmlns:a16="http://schemas.microsoft.com/office/drawing/2014/main" id="{00000000-0008-0000-1D00-00000A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11" name="テキスト ボックス 10">
            <a:extLst>
              <a:ext uri="{FF2B5EF4-FFF2-40B4-BE49-F238E27FC236}">
                <a16:creationId xmlns:a16="http://schemas.microsoft.com/office/drawing/2014/main" id="{00000000-0008-0000-1D00-00000B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21</xdr:col>
      <xdr:colOff>122466</xdr:colOff>
      <xdr:row>4</xdr:row>
      <xdr:rowOff>44222</xdr:rowOff>
    </xdr:from>
    <xdr:to>
      <xdr:col>25</xdr:col>
      <xdr:colOff>11906</xdr:colOff>
      <xdr:row>10</xdr:row>
      <xdr:rowOff>258195</xdr:rowOff>
    </xdr:to>
    <xdr:grpSp>
      <xdr:nvGrpSpPr>
        <xdr:cNvPr id="4" name="グループ化 3">
          <a:extLst>
            <a:ext uri="{FF2B5EF4-FFF2-40B4-BE49-F238E27FC236}">
              <a16:creationId xmlns:a16="http://schemas.microsoft.com/office/drawing/2014/main" id="{00000000-0008-0000-1E00-000004000000}"/>
            </a:ext>
          </a:extLst>
        </xdr:cNvPr>
        <xdr:cNvGrpSpPr/>
      </xdr:nvGrpSpPr>
      <xdr:grpSpPr>
        <a:xfrm>
          <a:off x="7561491" y="1006247"/>
          <a:ext cx="2632640" cy="1433173"/>
          <a:chOff x="11949545" y="3238499"/>
          <a:chExt cx="4139045" cy="2008909"/>
        </a:xfrm>
      </xdr:grpSpPr>
      <xdr:sp macro="" textlink="">
        <xdr:nvSpPr>
          <xdr:cNvPr id="5" name="正方形/長方形 4">
            <a:extLst>
              <a:ext uri="{FF2B5EF4-FFF2-40B4-BE49-F238E27FC236}">
                <a16:creationId xmlns:a16="http://schemas.microsoft.com/office/drawing/2014/main" id="{00000000-0008-0000-1E00-000005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テキスト ボックス 5">
            <a:extLst>
              <a:ext uri="{FF2B5EF4-FFF2-40B4-BE49-F238E27FC236}">
                <a16:creationId xmlns:a16="http://schemas.microsoft.com/office/drawing/2014/main" id="{00000000-0008-0000-1E00-000006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7" name="正方形/長方形 6">
            <a:extLst>
              <a:ext uri="{FF2B5EF4-FFF2-40B4-BE49-F238E27FC236}">
                <a16:creationId xmlns:a16="http://schemas.microsoft.com/office/drawing/2014/main" id="{00000000-0008-0000-1E00-000007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00000000-0008-0000-1E00-000008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E00-000009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10" name="正方形/長方形 9">
            <a:extLst>
              <a:ext uri="{FF2B5EF4-FFF2-40B4-BE49-F238E27FC236}">
                <a16:creationId xmlns:a16="http://schemas.microsoft.com/office/drawing/2014/main" id="{00000000-0008-0000-1E00-00000A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11" name="テキスト ボックス 10">
            <a:extLst>
              <a:ext uri="{FF2B5EF4-FFF2-40B4-BE49-F238E27FC236}">
                <a16:creationId xmlns:a16="http://schemas.microsoft.com/office/drawing/2014/main" id="{00000000-0008-0000-1E00-00000B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8</xdr:col>
      <xdr:colOff>267074</xdr:colOff>
      <xdr:row>1</xdr:row>
      <xdr:rowOff>73461</xdr:rowOff>
    </xdr:from>
    <xdr:to>
      <xdr:col>12</xdr:col>
      <xdr:colOff>164652</xdr:colOff>
      <xdr:row>5</xdr:row>
      <xdr:rowOff>8949</xdr:rowOff>
    </xdr:to>
    <xdr:grpSp>
      <xdr:nvGrpSpPr>
        <xdr:cNvPr id="2" name="グループ化 1">
          <a:extLst>
            <a:ext uri="{FF2B5EF4-FFF2-40B4-BE49-F238E27FC236}">
              <a16:creationId xmlns:a16="http://schemas.microsoft.com/office/drawing/2014/main" id="{00000000-0008-0000-1F00-000002000000}"/>
            </a:ext>
          </a:extLst>
        </xdr:cNvPr>
        <xdr:cNvGrpSpPr/>
      </xdr:nvGrpSpPr>
      <xdr:grpSpPr>
        <a:xfrm>
          <a:off x="9119721" y="353608"/>
          <a:ext cx="2631813" cy="1369841"/>
          <a:chOff x="11949545" y="3238499"/>
          <a:chExt cx="4139045" cy="2008909"/>
        </a:xfrm>
      </xdr:grpSpPr>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F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F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F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F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31</xdr:col>
      <xdr:colOff>217715</xdr:colOff>
      <xdr:row>6</xdr:row>
      <xdr:rowOff>176893</xdr:rowOff>
    </xdr:from>
    <xdr:to>
      <xdr:col>35</xdr:col>
      <xdr:colOff>141173</xdr:colOff>
      <xdr:row>10</xdr:row>
      <xdr:rowOff>35719</xdr:rowOff>
    </xdr:to>
    <xdr:grpSp>
      <xdr:nvGrpSpPr>
        <xdr:cNvPr id="2" name="グループ化 1">
          <a:extLst>
            <a:ext uri="{FF2B5EF4-FFF2-40B4-BE49-F238E27FC236}">
              <a16:creationId xmlns:a16="http://schemas.microsoft.com/office/drawing/2014/main" id="{00000000-0008-0000-2000-000002000000}"/>
            </a:ext>
          </a:extLst>
        </xdr:cNvPr>
        <xdr:cNvGrpSpPr/>
      </xdr:nvGrpSpPr>
      <xdr:grpSpPr>
        <a:xfrm>
          <a:off x="16029215" y="2177143"/>
          <a:ext cx="2644887" cy="1369219"/>
          <a:chOff x="11949545" y="3238499"/>
          <a:chExt cx="4139045" cy="2008909"/>
        </a:xfrm>
      </xdr:grpSpPr>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20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20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20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20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20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20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419100</xdr:colOff>
          <xdr:row>9</xdr:row>
          <xdr:rowOff>200025</xdr:rowOff>
        </xdr:from>
        <xdr:to>
          <xdr:col>1</xdr:col>
          <xdr:colOff>771525</xdr:colOff>
          <xdr:row>9</xdr:row>
          <xdr:rowOff>514350</xdr:rowOff>
        </xdr:to>
        <xdr:sp macro="" textlink="">
          <xdr:nvSpPr>
            <xdr:cNvPr id="222210" name="Check Box 2" hidden="1">
              <a:extLst>
                <a:ext uri="{63B3BB69-23CF-44E3-9099-C40C66FF867C}">
                  <a14:compatExt spid="_x0000_s222210"/>
                </a:ext>
                <a:ext uri="{FF2B5EF4-FFF2-40B4-BE49-F238E27FC236}">
                  <a16:creationId xmlns:a16="http://schemas.microsoft.com/office/drawing/2014/main" id="{00000000-0008-0000-2100-000002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11</xdr:row>
          <xdr:rowOff>190500</xdr:rowOff>
        </xdr:from>
        <xdr:to>
          <xdr:col>1</xdr:col>
          <xdr:colOff>771525</xdr:colOff>
          <xdr:row>11</xdr:row>
          <xdr:rowOff>504825</xdr:rowOff>
        </xdr:to>
        <xdr:sp macro="" textlink="">
          <xdr:nvSpPr>
            <xdr:cNvPr id="222211" name="Check Box 3" hidden="1">
              <a:extLst>
                <a:ext uri="{63B3BB69-23CF-44E3-9099-C40C66FF867C}">
                  <a14:compatExt spid="_x0000_s222211"/>
                </a:ext>
                <a:ext uri="{FF2B5EF4-FFF2-40B4-BE49-F238E27FC236}">
                  <a16:creationId xmlns:a16="http://schemas.microsoft.com/office/drawing/2014/main" id="{00000000-0008-0000-2100-000003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13</xdr:row>
          <xdr:rowOff>190500</xdr:rowOff>
        </xdr:from>
        <xdr:to>
          <xdr:col>1</xdr:col>
          <xdr:colOff>771525</xdr:colOff>
          <xdr:row>13</xdr:row>
          <xdr:rowOff>504825</xdr:rowOff>
        </xdr:to>
        <xdr:sp macro="" textlink="">
          <xdr:nvSpPr>
            <xdr:cNvPr id="222212" name="Check Box 4" hidden="1">
              <a:extLst>
                <a:ext uri="{63B3BB69-23CF-44E3-9099-C40C66FF867C}">
                  <a14:compatExt spid="_x0000_s222212"/>
                </a:ext>
                <a:ext uri="{FF2B5EF4-FFF2-40B4-BE49-F238E27FC236}">
                  <a16:creationId xmlns:a16="http://schemas.microsoft.com/office/drawing/2014/main" id="{00000000-0008-0000-2100-000004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15</xdr:row>
          <xdr:rowOff>190500</xdr:rowOff>
        </xdr:from>
        <xdr:to>
          <xdr:col>1</xdr:col>
          <xdr:colOff>771525</xdr:colOff>
          <xdr:row>15</xdr:row>
          <xdr:rowOff>504825</xdr:rowOff>
        </xdr:to>
        <xdr:sp macro="" textlink="">
          <xdr:nvSpPr>
            <xdr:cNvPr id="222213" name="Check Box 5" hidden="1">
              <a:extLst>
                <a:ext uri="{63B3BB69-23CF-44E3-9099-C40C66FF867C}">
                  <a14:compatExt spid="_x0000_s222213"/>
                </a:ext>
                <a:ext uri="{FF2B5EF4-FFF2-40B4-BE49-F238E27FC236}">
                  <a16:creationId xmlns:a16="http://schemas.microsoft.com/office/drawing/2014/main" id="{00000000-0008-0000-2100-000005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7</xdr:row>
          <xdr:rowOff>180975</xdr:rowOff>
        </xdr:from>
        <xdr:to>
          <xdr:col>1</xdr:col>
          <xdr:colOff>771525</xdr:colOff>
          <xdr:row>7</xdr:row>
          <xdr:rowOff>495300</xdr:rowOff>
        </xdr:to>
        <xdr:sp macro="" textlink="">
          <xdr:nvSpPr>
            <xdr:cNvPr id="222214" name="Check Box 6" hidden="1">
              <a:extLst>
                <a:ext uri="{63B3BB69-23CF-44E3-9099-C40C66FF867C}">
                  <a14:compatExt spid="_x0000_s222214"/>
                </a:ext>
                <a:ext uri="{FF2B5EF4-FFF2-40B4-BE49-F238E27FC236}">
                  <a16:creationId xmlns:a16="http://schemas.microsoft.com/office/drawing/2014/main" id="{00000000-0008-0000-2100-000006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9</xdr:row>
          <xdr:rowOff>200025</xdr:rowOff>
        </xdr:from>
        <xdr:to>
          <xdr:col>0</xdr:col>
          <xdr:colOff>771525</xdr:colOff>
          <xdr:row>9</xdr:row>
          <xdr:rowOff>514350</xdr:rowOff>
        </xdr:to>
        <xdr:sp macro="" textlink="">
          <xdr:nvSpPr>
            <xdr:cNvPr id="222216" name="Check Box 8" hidden="1">
              <a:extLst>
                <a:ext uri="{63B3BB69-23CF-44E3-9099-C40C66FF867C}">
                  <a14:compatExt spid="_x0000_s222216"/>
                </a:ext>
                <a:ext uri="{FF2B5EF4-FFF2-40B4-BE49-F238E27FC236}">
                  <a16:creationId xmlns:a16="http://schemas.microsoft.com/office/drawing/2014/main" id="{00000000-0008-0000-2100-000008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11</xdr:row>
          <xdr:rowOff>190500</xdr:rowOff>
        </xdr:from>
        <xdr:to>
          <xdr:col>0</xdr:col>
          <xdr:colOff>771525</xdr:colOff>
          <xdr:row>11</xdr:row>
          <xdr:rowOff>504825</xdr:rowOff>
        </xdr:to>
        <xdr:sp macro="" textlink="">
          <xdr:nvSpPr>
            <xdr:cNvPr id="222217" name="Check Box 9" hidden="1">
              <a:extLst>
                <a:ext uri="{63B3BB69-23CF-44E3-9099-C40C66FF867C}">
                  <a14:compatExt spid="_x0000_s222217"/>
                </a:ext>
                <a:ext uri="{FF2B5EF4-FFF2-40B4-BE49-F238E27FC236}">
                  <a16:creationId xmlns:a16="http://schemas.microsoft.com/office/drawing/2014/main" id="{00000000-0008-0000-2100-000009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13</xdr:row>
          <xdr:rowOff>190500</xdr:rowOff>
        </xdr:from>
        <xdr:to>
          <xdr:col>0</xdr:col>
          <xdr:colOff>771525</xdr:colOff>
          <xdr:row>13</xdr:row>
          <xdr:rowOff>504825</xdr:rowOff>
        </xdr:to>
        <xdr:sp macro="" textlink="">
          <xdr:nvSpPr>
            <xdr:cNvPr id="222218" name="Check Box 10" hidden="1">
              <a:extLst>
                <a:ext uri="{63B3BB69-23CF-44E3-9099-C40C66FF867C}">
                  <a14:compatExt spid="_x0000_s222218"/>
                </a:ext>
                <a:ext uri="{FF2B5EF4-FFF2-40B4-BE49-F238E27FC236}">
                  <a16:creationId xmlns:a16="http://schemas.microsoft.com/office/drawing/2014/main" id="{00000000-0008-0000-2100-00000A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15</xdr:row>
          <xdr:rowOff>190500</xdr:rowOff>
        </xdr:from>
        <xdr:to>
          <xdr:col>0</xdr:col>
          <xdr:colOff>771525</xdr:colOff>
          <xdr:row>15</xdr:row>
          <xdr:rowOff>504825</xdr:rowOff>
        </xdr:to>
        <xdr:sp macro="" textlink="">
          <xdr:nvSpPr>
            <xdr:cNvPr id="222219" name="Check Box 11" hidden="1">
              <a:extLst>
                <a:ext uri="{63B3BB69-23CF-44E3-9099-C40C66FF867C}">
                  <a14:compatExt spid="_x0000_s222219"/>
                </a:ext>
                <a:ext uri="{FF2B5EF4-FFF2-40B4-BE49-F238E27FC236}">
                  <a16:creationId xmlns:a16="http://schemas.microsoft.com/office/drawing/2014/main" id="{00000000-0008-0000-2100-00000B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7</xdr:row>
          <xdr:rowOff>180975</xdr:rowOff>
        </xdr:from>
        <xdr:to>
          <xdr:col>0</xdr:col>
          <xdr:colOff>771525</xdr:colOff>
          <xdr:row>7</xdr:row>
          <xdr:rowOff>495300</xdr:rowOff>
        </xdr:to>
        <xdr:sp macro="" textlink="">
          <xdr:nvSpPr>
            <xdr:cNvPr id="222220" name="Check Box 12" hidden="1">
              <a:extLst>
                <a:ext uri="{63B3BB69-23CF-44E3-9099-C40C66FF867C}">
                  <a14:compatExt spid="_x0000_s222220"/>
                </a:ext>
                <a:ext uri="{FF2B5EF4-FFF2-40B4-BE49-F238E27FC236}">
                  <a16:creationId xmlns:a16="http://schemas.microsoft.com/office/drawing/2014/main" id="{00000000-0008-0000-2100-00000C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47625</xdr:colOff>
          <xdr:row>10</xdr:row>
          <xdr:rowOff>104775</xdr:rowOff>
        </xdr:from>
        <xdr:to>
          <xdr:col>1</xdr:col>
          <xdr:colOff>95250</xdr:colOff>
          <xdr:row>10</xdr:row>
          <xdr:rowOff>533400</xdr:rowOff>
        </xdr:to>
        <xdr:sp macro="" textlink="">
          <xdr:nvSpPr>
            <xdr:cNvPr id="214017" name="Check Box 1" hidden="1">
              <a:extLst>
                <a:ext uri="{63B3BB69-23CF-44E3-9099-C40C66FF867C}">
                  <a14:compatExt spid="_x0000_s214017"/>
                </a:ext>
                <a:ext uri="{FF2B5EF4-FFF2-40B4-BE49-F238E27FC236}">
                  <a16:creationId xmlns:a16="http://schemas.microsoft.com/office/drawing/2014/main" id="{00000000-0008-0000-2200-000001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12</xdr:row>
          <xdr:rowOff>104775</xdr:rowOff>
        </xdr:from>
        <xdr:to>
          <xdr:col>1</xdr:col>
          <xdr:colOff>95250</xdr:colOff>
          <xdr:row>12</xdr:row>
          <xdr:rowOff>533400</xdr:rowOff>
        </xdr:to>
        <xdr:sp macro="" textlink="">
          <xdr:nvSpPr>
            <xdr:cNvPr id="214018" name="Check Box 2" hidden="1">
              <a:extLst>
                <a:ext uri="{63B3BB69-23CF-44E3-9099-C40C66FF867C}">
                  <a14:compatExt spid="_x0000_s214018"/>
                </a:ext>
                <a:ext uri="{FF2B5EF4-FFF2-40B4-BE49-F238E27FC236}">
                  <a16:creationId xmlns:a16="http://schemas.microsoft.com/office/drawing/2014/main" id="{00000000-0008-0000-2200-000002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14</xdr:row>
          <xdr:rowOff>104775</xdr:rowOff>
        </xdr:from>
        <xdr:to>
          <xdr:col>1</xdr:col>
          <xdr:colOff>95250</xdr:colOff>
          <xdr:row>14</xdr:row>
          <xdr:rowOff>542925</xdr:rowOff>
        </xdr:to>
        <xdr:sp macro="" textlink="">
          <xdr:nvSpPr>
            <xdr:cNvPr id="214019" name="Check Box 3" hidden="1">
              <a:extLst>
                <a:ext uri="{63B3BB69-23CF-44E3-9099-C40C66FF867C}">
                  <a14:compatExt spid="_x0000_s214019"/>
                </a:ext>
                <a:ext uri="{FF2B5EF4-FFF2-40B4-BE49-F238E27FC236}">
                  <a16:creationId xmlns:a16="http://schemas.microsoft.com/office/drawing/2014/main" id="{00000000-0008-0000-2200-000003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xdr:row>
          <xdr:rowOff>104775</xdr:rowOff>
        </xdr:from>
        <xdr:to>
          <xdr:col>1</xdr:col>
          <xdr:colOff>95250</xdr:colOff>
          <xdr:row>6</xdr:row>
          <xdr:rowOff>533400</xdr:rowOff>
        </xdr:to>
        <xdr:sp macro="" textlink="">
          <xdr:nvSpPr>
            <xdr:cNvPr id="214021" name="Check Box 5" hidden="1">
              <a:extLst>
                <a:ext uri="{63B3BB69-23CF-44E3-9099-C40C66FF867C}">
                  <a14:compatExt spid="_x0000_s214021"/>
                </a:ext>
                <a:ext uri="{FF2B5EF4-FFF2-40B4-BE49-F238E27FC236}">
                  <a16:creationId xmlns:a16="http://schemas.microsoft.com/office/drawing/2014/main" id="{00000000-0008-0000-2200-000005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8</xdr:row>
          <xdr:rowOff>104775</xdr:rowOff>
        </xdr:from>
        <xdr:to>
          <xdr:col>1</xdr:col>
          <xdr:colOff>95250</xdr:colOff>
          <xdr:row>8</xdr:row>
          <xdr:rowOff>533400</xdr:rowOff>
        </xdr:to>
        <xdr:sp macro="" textlink="">
          <xdr:nvSpPr>
            <xdr:cNvPr id="214022" name="Check Box 6" hidden="1">
              <a:extLst>
                <a:ext uri="{63B3BB69-23CF-44E3-9099-C40C66FF867C}">
                  <a14:compatExt spid="_x0000_s214022"/>
                </a:ext>
                <a:ext uri="{FF2B5EF4-FFF2-40B4-BE49-F238E27FC236}">
                  <a16:creationId xmlns:a16="http://schemas.microsoft.com/office/drawing/2014/main" id="{00000000-0008-0000-2200-000006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16</xdr:row>
          <xdr:rowOff>104775</xdr:rowOff>
        </xdr:from>
        <xdr:to>
          <xdr:col>1</xdr:col>
          <xdr:colOff>95250</xdr:colOff>
          <xdr:row>16</xdr:row>
          <xdr:rowOff>542925</xdr:rowOff>
        </xdr:to>
        <xdr:sp macro="" textlink="">
          <xdr:nvSpPr>
            <xdr:cNvPr id="214024" name="Check Box 8" hidden="1">
              <a:extLst>
                <a:ext uri="{63B3BB69-23CF-44E3-9099-C40C66FF867C}">
                  <a14:compatExt spid="_x0000_s214024"/>
                </a:ext>
                <a:ext uri="{FF2B5EF4-FFF2-40B4-BE49-F238E27FC236}">
                  <a16:creationId xmlns:a16="http://schemas.microsoft.com/office/drawing/2014/main" id="{00000000-0008-0000-2200-000008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xdr:oneCellAnchor>
    <xdr:from>
      <xdr:col>2</xdr:col>
      <xdr:colOff>222250</xdr:colOff>
      <xdr:row>1</xdr:row>
      <xdr:rowOff>0</xdr:rowOff>
    </xdr:from>
    <xdr:ext cx="7492066" cy="1283685"/>
    <xdr:sp macro="" textlink="">
      <xdr:nvSpPr>
        <xdr:cNvPr id="2" name="正方形/長方形 1">
          <a:extLst>
            <a:ext uri="{FF2B5EF4-FFF2-40B4-BE49-F238E27FC236}">
              <a16:creationId xmlns:a16="http://schemas.microsoft.com/office/drawing/2014/main" id="{00000000-0008-0000-2300-000002000000}"/>
            </a:ext>
          </a:extLst>
        </xdr:cNvPr>
        <xdr:cNvSpPr/>
      </xdr:nvSpPr>
      <xdr:spPr bwMode="auto">
        <a:xfrm>
          <a:off x="7937500" y="180975"/>
          <a:ext cx="7492066" cy="1283685"/>
        </a:xfrm>
        <a:prstGeom prst="rect">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t" upright="1">
          <a:spAutoFit/>
        </a:bodyPr>
        <a:lstStyle/>
        <a:p>
          <a:pPr algn="l"/>
          <a:r>
            <a:rPr lang="ja-JP" altLang="en-US" sz="1100">
              <a:solidFill>
                <a:schemeClr val="dk1"/>
              </a:solidFill>
              <a:latin typeface="+mn-ea"/>
              <a:ea typeface="+mn-ea"/>
              <a:cs typeface="+mn-cs"/>
            </a:rPr>
            <a:t>赤反転された</a:t>
          </a:r>
          <a:r>
            <a:rPr lang="ja-JP" altLang="ja-JP" sz="1100">
              <a:solidFill>
                <a:schemeClr val="dk1"/>
              </a:solidFill>
              <a:latin typeface="+mn-ea"/>
              <a:ea typeface="+mn-ea"/>
              <a:cs typeface="+mn-cs"/>
            </a:rPr>
            <a:t>セルには半角カンマ</a:t>
          </a:r>
          <a:r>
            <a:rPr lang="ja-JP" altLang="en-US" sz="1100">
              <a:solidFill>
                <a:schemeClr val="dk1"/>
              </a:solidFill>
              <a:latin typeface="+mn-ea"/>
              <a:ea typeface="+mn-ea"/>
              <a:cs typeface="+mn-cs"/>
            </a:rPr>
            <a:t>（</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a:t>
          </a:r>
          <a:r>
            <a:rPr lang="ja-JP" altLang="ja-JP" sz="1100">
              <a:solidFill>
                <a:schemeClr val="dk1"/>
              </a:solidFill>
              <a:latin typeface="+mn-ea"/>
              <a:ea typeface="+mn-ea"/>
              <a:cs typeface="+mn-cs"/>
            </a:rPr>
            <a:t>が含まれています。</a:t>
          </a:r>
        </a:p>
        <a:p>
          <a:pPr algn="l"/>
          <a:r>
            <a:rPr lang="ja-JP" altLang="ja-JP" sz="1100">
              <a:solidFill>
                <a:schemeClr val="dk1"/>
              </a:solidFill>
              <a:latin typeface="+mn-ea"/>
              <a:ea typeface="+mn-ea"/>
              <a:cs typeface="+mn-cs"/>
            </a:rPr>
            <a:t>対象の項目は</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読込みできません。</a:t>
          </a:r>
        </a:p>
        <a:p>
          <a:pPr algn="l"/>
          <a:r>
            <a:rPr lang="ja-JP" altLang="ja-JP" sz="1100">
              <a:solidFill>
                <a:schemeClr val="dk1"/>
              </a:solidFill>
              <a:latin typeface="+mn-ea"/>
              <a:ea typeface="+mn-ea"/>
              <a:cs typeface="+mn-cs"/>
            </a:rPr>
            <a:t>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）を除いて</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ファイルを作成してください。</a:t>
          </a:r>
        </a:p>
        <a:p>
          <a:pPr algn="l"/>
          <a:r>
            <a:rPr lang="en-US" altLang="ja-JP" sz="1100">
              <a:solidFill>
                <a:schemeClr val="dk1"/>
              </a:solidFill>
              <a:latin typeface="+mn-ea"/>
              <a:ea typeface="+mn-ea"/>
              <a:cs typeface="+mn-cs"/>
            </a:rPr>
            <a:t> </a:t>
          </a:r>
          <a:endParaRPr lang="ja-JP" altLang="ja-JP" sz="1100">
            <a:solidFill>
              <a:schemeClr val="dk1"/>
            </a:solidFill>
            <a:latin typeface="+mn-ea"/>
            <a:ea typeface="+mn-ea"/>
            <a:cs typeface="+mn-cs"/>
          </a:endParaRPr>
        </a:p>
        <a:p>
          <a:pPr algn="l"/>
          <a:r>
            <a:rPr lang="ja-JP" altLang="ja-JP" sz="1100">
              <a:solidFill>
                <a:schemeClr val="dk1"/>
              </a:solidFill>
              <a:latin typeface="+mn-ea"/>
              <a:ea typeface="+mn-ea"/>
              <a:cs typeface="+mn-cs"/>
            </a:rPr>
            <a:t>※連絡先メールアドレスで半角カンマ（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）を入力する必要がある場合は、</a:t>
          </a:r>
        </a:p>
        <a:p>
          <a:pPr algn="l"/>
          <a:r>
            <a:rPr lang="ja-JP" altLang="ja-JP" sz="1100">
              <a:solidFill>
                <a:schemeClr val="dk1"/>
              </a:solidFill>
              <a:latin typeface="+mn-ea"/>
              <a:ea typeface="+mn-ea"/>
              <a:cs typeface="+mn-cs"/>
            </a:rPr>
            <a:t>　訓練コース情報入力</a:t>
          </a:r>
          <a:r>
            <a:rPr lang="ja-JP" altLang="en-US" sz="1100">
              <a:solidFill>
                <a:schemeClr val="dk1"/>
              </a:solidFill>
              <a:latin typeface="+mn-ea"/>
              <a:ea typeface="+mn-ea"/>
              <a:cs typeface="+mn-cs"/>
            </a:rPr>
            <a:t>画面</a:t>
          </a:r>
          <a:r>
            <a:rPr lang="ja-JP" altLang="ja-JP" sz="1100">
              <a:solidFill>
                <a:schemeClr val="dk1"/>
              </a:solidFill>
              <a:latin typeface="+mn-ea"/>
              <a:ea typeface="+mn-ea"/>
              <a:cs typeface="+mn-cs"/>
            </a:rPr>
            <a:t>から打鍵入力してください。</a:t>
          </a:r>
        </a:p>
        <a:p>
          <a:pPr algn="l"/>
          <a:endParaRPr kumimoji="1" lang="ja-JP" altLang="en-US" sz="1100">
            <a:latin typeface="+mn-ea"/>
            <a:ea typeface="+mn-ea"/>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twoCellAnchor>
    <xdr:from>
      <xdr:col>26</xdr:col>
      <xdr:colOff>0</xdr:colOff>
      <xdr:row>7</xdr:row>
      <xdr:rowOff>0</xdr:rowOff>
    </xdr:from>
    <xdr:to>
      <xdr:col>30</xdr:col>
      <xdr:colOff>609600</xdr:colOff>
      <xdr:row>13</xdr:row>
      <xdr:rowOff>101600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6274143" y="2462893"/>
          <a:ext cx="3331028" cy="2412093"/>
          <a:chOff x="11949545" y="3238499"/>
          <a:chExt cx="4139045" cy="2008909"/>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38100</xdr:colOff>
      <xdr:row>45</xdr:row>
      <xdr:rowOff>114300</xdr:rowOff>
    </xdr:from>
    <xdr:to>
      <xdr:col>12</xdr:col>
      <xdr:colOff>123825</xdr:colOff>
      <xdr:row>46</xdr:row>
      <xdr:rowOff>85725</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6362700" y="126015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3" name="Text Box 1">
          <a:extLst>
            <a:ext uri="{FF2B5EF4-FFF2-40B4-BE49-F238E27FC236}">
              <a16:creationId xmlns:a16="http://schemas.microsoft.com/office/drawing/2014/main" id="{00000000-0008-0000-0400-000003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4" name="Text Box 1">
          <a:extLst>
            <a:ext uri="{FF2B5EF4-FFF2-40B4-BE49-F238E27FC236}">
              <a16:creationId xmlns:a16="http://schemas.microsoft.com/office/drawing/2014/main" id="{00000000-0008-0000-0400-000004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xdr:from>
      <xdr:col>19</xdr:col>
      <xdr:colOff>243417</xdr:colOff>
      <xdr:row>1</xdr:row>
      <xdr:rowOff>21166</xdr:rowOff>
    </xdr:from>
    <xdr:to>
      <xdr:col>23</xdr:col>
      <xdr:colOff>381000</xdr:colOff>
      <xdr:row>6</xdr:row>
      <xdr:rowOff>173935</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9806517" y="268816"/>
          <a:ext cx="2880783" cy="1571994"/>
          <a:chOff x="11949545" y="3238499"/>
          <a:chExt cx="4139045" cy="2008909"/>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7" name="テキスト ボックス 6">
            <a:extLst>
              <a:ext uri="{FF2B5EF4-FFF2-40B4-BE49-F238E27FC236}">
                <a16:creationId xmlns:a16="http://schemas.microsoft.com/office/drawing/2014/main" id="{00000000-0008-0000-0400-000007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2" name="テキスト ボックス 11">
            <a:extLst>
              <a:ext uri="{FF2B5EF4-FFF2-40B4-BE49-F238E27FC236}">
                <a16:creationId xmlns:a16="http://schemas.microsoft.com/office/drawing/2014/main" id="{00000000-0008-0000-0400-00000C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140243</xdr:colOff>
      <xdr:row>0</xdr:row>
      <xdr:rowOff>76200</xdr:rowOff>
    </xdr:from>
    <xdr:to>
      <xdr:col>38</xdr:col>
      <xdr:colOff>1041953</xdr:colOff>
      <xdr:row>6</xdr:row>
      <xdr:rowOff>316396</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10360568" y="76200"/>
          <a:ext cx="2587635" cy="1440346"/>
          <a:chOff x="11949546" y="3238499"/>
          <a:chExt cx="4139045" cy="1809142"/>
        </a:xfrm>
      </xdr:grpSpPr>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1949546" y="3238499"/>
            <a:ext cx="4139045" cy="1809142"/>
          </a:xfrm>
          <a:prstGeom prst="rect">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2850089"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2347864" y="3491180"/>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2347864" y="4031591"/>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12867409" y="3939884"/>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2365182" y="4572002"/>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chemeClr val="tx1"/>
                </a:solidFill>
              </a:rPr>
              <a:t>：必要に応じて入力</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245409</xdr:colOff>
      <xdr:row>63</xdr:row>
      <xdr:rowOff>171449</xdr:rowOff>
    </xdr:from>
    <xdr:to>
      <xdr:col>36</xdr:col>
      <xdr:colOff>42022</xdr:colOff>
      <xdr:row>66</xdr:row>
      <xdr:rowOff>33618</xdr:rowOff>
    </xdr:to>
    <xdr:sp macro="" textlink="">
      <xdr:nvSpPr>
        <xdr:cNvPr id="15" name="テキスト ボックス 14">
          <a:extLst>
            <a:ext uri="{FF2B5EF4-FFF2-40B4-BE49-F238E27FC236}">
              <a16:creationId xmlns:a16="http://schemas.microsoft.com/office/drawing/2014/main" id="{00000000-0008-0000-0700-00000F000000}"/>
            </a:ext>
          </a:extLst>
        </xdr:cNvPr>
        <xdr:cNvSpPr txBox="1"/>
      </xdr:nvSpPr>
      <xdr:spPr>
        <a:xfrm>
          <a:off x="6128497" y="15601949"/>
          <a:ext cx="3998819" cy="713816"/>
        </a:xfrm>
        <a:prstGeom prst="wedgeRoundRectCallout">
          <a:avLst>
            <a:gd name="adj1" fmla="val 35486"/>
            <a:gd name="adj2" fmla="val -69572"/>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kumimoji="1" lang="ja-JP" altLang="en-US" sz="1050">
              <a:solidFill>
                <a:schemeClr val="tx1"/>
              </a:solidFill>
              <a:latin typeface="Meiryo UI" panose="020B0604030504040204" pitchFamily="50" charset="-128"/>
              <a:ea typeface="Meiryo UI" panose="020B0604030504040204" pitchFamily="50" charset="-128"/>
            </a:rPr>
            <a:t>「オンライン計」欄には、</a:t>
          </a:r>
          <a:r>
            <a:rPr kumimoji="1" lang="en-US" altLang="ja-JP" sz="1050">
              <a:solidFill>
                <a:schemeClr val="tx1"/>
              </a:solidFill>
              <a:latin typeface="Meiryo UI" panose="020B0604030504040204" pitchFamily="50" charset="-128"/>
              <a:ea typeface="Meiryo UI" panose="020B0604030504040204" pitchFamily="50" charset="-128"/>
            </a:rPr>
            <a:t>80</a:t>
          </a:r>
          <a:r>
            <a:rPr kumimoji="1" lang="ja-JP" altLang="en-US" sz="1050">
              <a:solidFill>
                <a:schemeClr val="tx1"/>
              </a:solidFill>
              <a:latin typeface="Meiryo UI" panose="020B0604030504040204" pitchFamily="50" charset="-128"/>
              <a:ea typeface="Meiryo UI" panose="020B0604030504040204" pitchFamily="50" charset="-128"/>
            </a:rPr>
            <a:t>時間算定対象訓練をオンラインで実施する場合に当該訓練時間数を計上して下さい。</a:t>
          </a:r>
          <a:endParaRPr kumimoji="1" lang="en-US" altLang="ja-JP" sz="105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26</xdr:col>
      <xdr:colOff>257175</xdr:colOff>
      <xdr:row>10</xdr:row>
      <xdr:rowOff>246529</xdr:rowOff>
    </xdr:from>
    <xdr:to>
      <xdr:col>35</xdr:col>
      <xdr:colOff>95250</xdr:colOff>
      <xdr:row>13</xdr:row>
      <xdr:rowOff>228601</xdr:rowOff>
    </xdr:to>
    <xdr:sp macro="" textlink="">
      <xdr:nvSpPr>
        <xdr:cNvPr id="17" name="テキスト ボックス 16">
          <a:extLst>
            <a:ext uri="{FF2B5EF4-FFF2-40B4-BE49-F238E27FC236}">
              <a16:creationId xmlns:a16="http://schemas.microsoft.com/office/drawing/2014/main" id="{00000000-0008-0000-0700-000011000000}"/>
            </a:ext>
          </a:extLst>
        </xdr:cNvPr>
        <xdr:cNvSpPr txBox="1"/>
      </xdr:nvSpPr>
      <xdr:spPr>
        <a:xfrm>
          <a:off x="7540999" y="2767853"/>
          <a:ext cx="2359398" cy="800101"/>
        </a:xfrm>
        <a:prstGeom prst="wedgeRoundRectCallout">
          <a:avLst>
            <a:gd name="adj1" fmla="val 2818"/>
            <a:gd name="adj2" fmla="val 6442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lang="ja-JP" altLang="en-US" sz="1050" b="0" i="0" u="none" strike="noStrike" baseline="0">
              <a:solidFill>
                <a:schemeClr val="tx1"/>
              </a:solidFill>
              <a:latin typeface="Meiryo UI" panose="020B0604030504040204" pitchFamily="50" charset="-128"/>
              <a:ea typeface="Meiryo UI" panose="020B0604030504040204" pitchFamily="50" charset="-128"/>
              <a:cs typeface="+mn-cs"/>
            </a:rPr>
            <a:t>訓練開始日から訓練終了日までの日数を記入してください。</a:t>
          </a:r>
          <a:endParaRPr kumimoji="1" lang="en-US" altLang="ja-JP" sz="105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2</xdr:col>
      <xdr:colOff>3921</xdr:colOff>
      <xdr:row>34</xdr:row>
      <xdr:rowOff>55209</xdr:rowOff>
    </xdr:from>
    <xdr:to>
      <xdr:col>15</xdr:col>
      <xdr:colOff>235322</xdr:colOff>
      <xdr:row>40</xdr:row>
      <xdr:rowOff>0</xdr:rowOff>
    </xdr:to>
    <xdr:sp macro="" textlink="">
      <xdr:nvSpPr>
        <xdr:cNvPr id="21" name="テキスト ボックス 20">
          <a:extLst>
            <a:ext uri="{FF2B5EF4-FFF2-40B4-BE49-F238E27FC236}">
              <a16:creationId xmlns:a16="http://schemas.microsoft.com/office/drawing/2014/main" id="{00000000-0008-0000-0700-000015000000}"/>
            </a:ext>
          </a:extLst>
        </xdr:cNvPr>
        <xdr:cNvSpPr txBox="1"/>
      </xdr:nvSpPr>
      <xdr:spPr>
        <a:xfrm>
          <a:off x="564215" y="8504444"/>
          <a:ext cx="3873313" cy="1423968"/>
        </a:xfrm>
        <a:prstGeom prst="wedgeRoundRectCallout">
          <a:avLst>
            <a:gd name="adj1" fmla="val -33653"/>
            <a:gd name="adj2" fmla="val -5724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・集団形式で行う就職支援は学科欄に記載してください。</a:t>
          </a:r>
          <a:endParaRPr lang="en-US" altLang="ja-JP" sz="1050" b="0" i="0" u="none" strike="noStrike" baseline="0">
            <a:solidFill>
              <a:sysClr val="windowText" lastClr="000000"/>
            </a:solidFill>
            <a:latin typeface="Meiryo UI" panose="020B0604030504040204" pitchFamily="50" charset="-128"/>
            <a:ea typeface="Meiryo UI" panose="020B0604030504040204" pitchFamily="50" charset="-128"/>
            <a:cs typeface="+mn-cs"/>
          </a:endParaRPr>
        </a:p>
        <a:p>
          <a:r>
            <a:rPr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18</a:t>
          </a:r>
          <a:r>
            <a:rPr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時間</a:t>
          </a:r>
          <a:r>
            <a:rPr lang="ja-JP" altLang="en-US" sz="1050" b="0" i="0" baseline="0">
              <a:solidFill>
                <a:sysClr val="windowText" lastClr="000000"/>
              </a:solidFill>
              <a:effectLst/>
              <a:latin typeface="Meiryo UI" panose="020B0604030504040204" pitchFamily="50" charset="-128"/>
              <a:ea typeface="Meiryo UI" panose="020B0604030504040204" pitchFamily="50" charset="-128"/>
              <a:cs typeface="+mn-cs"/>
            </a:rPr>
            <a:t>を超えて設定はできません。</a:t>
          </a:r>
          <a:r>
            <a:rPr lang="en-US"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18</a:t>
          </a:r>
          <a:r>
            <a:rPr lang="ja-JP" altLang="en-US" sz="1050" b="0" i="0" baseline="0">
              <a:solidFill>
                <a:sysClr val="windowText" lastClr="000000"/>
              </a:solidFill>
              <a:effectLst/>
              <a:latin typeface="Meiryo UI" panose="020B0604030504040204" pitchFamily="50" charset="-128"/>
              <a:ea typeface="Meiryo UI" panose="020B0604030504040204" pitchFamily="50" charset="-128"/>
              <a:cs typeface="+mn-cs"/>
            </a:rPr>
            <a:t>時間を超えて設定されている場合は、該当行が赤く表示されます）</a:t>
          </a:r>
          <a:endPar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endParaRPr>
        </a:p>
        <a:p>
          <a:r>
            <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・個人毎に行うもの（キャリアコンサルティングや個人毎に行う就職支援）は、記入しないでください。</a:t>
          </a:r>
          <a:endParaRPr lang="en-US" altLang="ja-JP" sz="1050" b="0" i="0" u="none" strike="noStrike" baseline="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1</xdr:col>
      <xdr:colOff>67234</xdr:colOff>
      <xdr:row>48</xdr:row>
      <xdr:rowOff>212913</xdr:rowOff>
    </xdr:from>
    <xdr:to>
      <xdr:col>15</xdr:col>
      <xdr:colOff>93567</xdr:colOff>
      <xdr:row>53</xdr:row>
      <xdr:rowOff>134471</xdr:rowOff>
    </xdr:to>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47381" y="12113560"/>
          <a:ext cx="3948392" cy="1086970"/>
        </a:xfrm>
        <a:prstGeom prst="wedgeRoundRectCallout">
          <a:avLst>
            <a:gd name="adj1" fmla="val -20563"/>
            <a:gd name="adj2" fmla="val 6634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eiryo UI" panose="020B0604030504040204" pitchFamily="50" charset="-128"/>
              <a:ea typeface="Meiryo UI" panose="020B0604030504040204" pitchFamily="50" charset="-128"/>
              <a:cs typeface="+mn-cs"/>
            </a:rPr>
            <a:t>「うち通所訓練」欄には、</a:t>
          </a:r>
          <a:r>
            <a:rPr kumimoji="1" lang="ja-JP" altLang="ja-JP" sz="1050">
              <a:solidFill>
                <a:sysClr val="windowText" lastClr="000000"/>
              </a:solidFill>
              <a:effectLst/>
              <a:latin typeface="Meiryo UI" panose="020B0604030504040204" pitchFamily="50" charset="-128"/>
              <a:ea typeface="Meiryo UI" panose="020B0604030504040204" pitchFamily="50" charset="-128"/>
              <a:cs typeface="+mn-cs"/>
            </a:rPr>
            <a:t>様式第６号「②実施日が特定されている科目」において、受講者全員が通所する訓練時間数を計上してください（オンライン訓練の時間数は</a:t>
          </a:r>
          <a:r>
            <a:rPr kumimoji="1" lang="ja-JP" altLang="en-US" sz="1050">
              <a:solidFill>
                <a:sysClr val="windowText" lastClr="000000"/>
              </a:solidFill>
              <a:effectLst/>
              <a:latin typeface="Meiryo UI" panose="020B0604030504040204" pitchFamily="50" charset="-128"/>
              <a:ea typeface="Meiryo UI" panose="020B0604030504040204" pitchFamily="50" charset="-128"/>
              <a:cs typeface="+mn-cs"/>
            </a:rPr>
            <a:t>含まれません。</a:t>
          </a:r>
          <a:r>
            <a:rPr kumimoji="1" lang="ja-JP" altLang="ja-JP" sz="105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05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0</xdr:col>
      <xdr:colOff>164724</xdr:colOff>
      <xdr:row>2</xdr:row>
      <xdr:rowOff>134471</xdr:rowOff>
    </xdr:from>
    <xdr:to>
      <xdr:col>23</xdr:col>
      <xdr:colOff>220756</xdr:colOff>
      <xdr:row>7</xdr:row>
      <xdr:rowOff>493059</xdr:rowOff>
    </xdr:to>
    <xdr:sp macro="" textlink="">
      <xdr:nvSpPr>
        <xdr:cNvPr id="24" name="Rectangle 30">
          <a:extLst>
            <a:ext uri="{FF2B5EF4-FFF2-40B4-BE49-F238E27FC236}">
              <a16:creationId xmlns:a16="http://schemas.microsoft.com/office/drawing/2014/main" id="{00000000-0008-0000-0700-000018000000}"/>
            </a:ext>
          </a:extLst>
        </xdr:cNvPr>
        <xdr:cNvSpPr>
          <a:spLocks noChangeArrowheads="1"/>
        </xdr:cNvSpPr>
      </xdr:nvSpPr>
      <xdr:spPr bwMode="auto">
        <a:xfrm>
          <a:off x="164724" y="605118"/>
          <a:ext cx="6499414" cy="1490382"/>
        </a:xfrm>
        <a:prstGeom prst="flowChartAlternateProcess">
          <a:avLst/>
        </a:prstGeom>
        <a:solidFill>
          <a:schemeClr val="accent1">
            <a:lumMod val="20000"/>
            <a:lumOff val="80000"/>
          </a:schemeClr>
        </a:solidFill>
        <a:ln w="19050">
          <a:solidFill>
            <a:schemeClr val="accent1"/>
          </a:solidFill>
          <a:headEnd/>
          <a:tailEnd/>
        </a:ln>
      </xdr:spPr>
      <xdr:style>
        <a:lnRef idx="2">
          <a:schemeClr val="accent2"/>
        </a:lnRef>
        <a:fillRef idx="1">
          <a:schemeClr val="lt1"/>
        </a:fillRef>
        <a:effectRef idx="0">
          <a:schemeClr val="accent2"/>
        </a:effectRef>
        <a:fontRef idx="minor">
          <a:schemeClr val="dk1"/>
        </a:fontRef>
      </xdr:style>
      <xdr:txBody>
        <a:bodyPr rot="0" vert="horz" wrap="square" lIns="74295" tIns="8890" rIns="74295" bIns="8890" anchor="ctr" anchorCtr="0" upright="1">
          <a:noAutofit/>
        </a:bodyPr>
        <a:lstStyle/>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カリキュラムの作成については、「求職者支援訓練</a:t>
          </a:r>
          <a:r>
            <a:rPr lang="ja-JP" altLang="en-US"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en-US" alt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e</a:t>
          </a:r>
          <a:r>
            <a:rPr lang="ja-JP" altLang="en-US"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ラーニングコース）に係るカリキュラムの作成に当たっての留意事項 </a:t>
          </a: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及び「カリキュラム作成ナビ」</a:t>
          </a: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もご確認ください。</a:t>
          </a:r>
        </a:p>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また、訓練時間の算定対象となるもの、ならないものについては、別紙３を併せてご参照ください。</a:t>
          </a:r>
        </a:p>
      </xdr:txBody>
    </xdr:sp>
    <xdr:clientData/>
  </xdr:twoCellAnchor>
  <xdr:twoCellAnchor>
    <xdr:from>
      <xdr:col>15</xdr:col>
      <xdr:colOff>245969</xdr:colOff>
      <xdr:row>50</xdr:row>
      <xdr:rowOff>67235</xdr:rowOff>
    </xdr:from>
    <xdr:to>
      <xdr:col>33</xdr:col>
      <xdr:colOff>80122</xdr:colOff>
      <xdr:row>56</xdr:row>
      <xdr:rowOff>212912</xdr:rowOff>
    </xdr:to>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4448175" y="12460941"/>
          <a:ext cx="4876800" cy="1490383"/>
        </a:xfrm>
        <a:prstGeom prst="wedgeRoundRectCallout">
          <a:avLst>
            <a:gd name="adj1" fmla="val -30379"/>
            <a:gd name="adj2" fmla="val 6075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・記入する金額は、認定様式第８号と一致させてください。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・ソフトウェア代は「その他」欄に記入してください。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（ソフトウェア代以外に、具体的な金額が記載できるものがあれば、あわせて「その他」欄に記入してください。）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・それ以外のものについては、「備考」欄に記載してください。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1</xdr:col>
      <xdr:colOff>7277</xdr:colOff>
      <xdr:row>24</xdr:row>
      <xdr:rowOff>145676</xdr:rowOff>
    </xdr:from>
    <xdr:to>
      <xdr:col>10</xdr:col>
      <xdr:colOff>257735</xdr:colOff>
      <xdr:row>27</xdr:row>
      <xdr:rowOff>194981</xdr:rowOff>
    </xdr:to>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287424" y="6174441"/>
          <a:ext cx="2771782" cy="744069"/>
        </a:xfrm>
        <a:prstGeom prst="wedgeRoundRectCallout">
          <a:avLst>
            <a:gd name="adj1" fmla="val -38661"/>
            <a:gd name="adj2" fmla="val 6981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t"/>
        <a:lstStyle/>
        <a:p>
          <a:r>
            <a:rPr kumimoji="1" lang="ja-JP" altLang="en-US" sz="1050">
              <a:latin typeface="Meiryo UI" panose="020B0604030504040204" pitchFamily="50" charset="-128"/>
              <a:ea typeface="Meiryo UI" panose="020B0604030504040204" pitchFamily="50" charset="-128"/>
            </a:rPr>
            <a:t>訓練内容の科目を記載する行が不足する場合は、適宜追加してください。</a:t>
          </a:r>
          <a:endParaRPr kumimoji="1" lang="en-US" altLang="ja-JP" sz="1050">
            <a:latin typeface="Meiryo UI" panose="020B0604030504040204" pitchFamily="50" charset="-128"/>
            <a:ea typeface="Meiryo UI" panose="020B0604030504040204" pitchFamily="50" charset="-128"/>
          </a:endParaRPr>
        </a:p>
      </xdr:txBody>
    </xdr:sp>
    <xdr:clientData/>
  </xdr:twoCellAnchor>
  <xdr:twoCellAnchor>
    <xdr:from>
      <xdr:col>9</xdr:col>
      <xdr:colOff>180413</xdr:colOff>
      <xdr:row>8</xdr:row>
      <xdr:rowOff>134470</xdr:rowOff>
    </xdr:from>
    <xdr:to>
      <xdr:col>23</xdr:col>
      <xdr:colOff>251010</xdr:colOff>
      <xdr:row>13</xdr:row>
      <xdr:rowOff>43142</xdr:rowOff>
    </xdr:to>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2701737" y="2274794"/>
          <a:ext cx="3992655" cy="1107701"/>
        </a:xfrm>
        <a:prstGeom prst="wedgeRoundRectCallout">
          <a:avLst>
            <a:gd name="adj1" fmla="val -39961"/>
            <a:gd name="adj2" fmla="val 6715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algn="l"/>
          <a:r>
            <a:rPr kumimoji="1" lang="ja-JP" altLang="en-US" sz="1050">
              <a:solidFill>
                <a:sysClr val="windowText" lastClr="000000"/>
              </a:solidFill>
              <a:latin typeface="Meiryo UI" panose="020B0604030504040204" pitchFamily="50" charset="-128"/>
              <a:ea typeface="Meiryo UI" panose="020B0604030504040204" pitchFamily="50" charset="-128"/>
            </a:rPr>
            <a:t>実施日が特定されている科目として職業スキル（学科・実技）を実施する場合は、１日の訓練の開始時刻と終了時刻を記入してください。（実施しない場合は記入不要です。）</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25</xdr:col>
      <xdr:colOff>190501</xdr:colOff>
      <xdr:row>16</xdr:row>
      <xdr:rowOff>190500</xdr:rowOff>
    </xdr:from>
    <xdr:to>
      <xdr:col>36</xdr:col>
      <xdr:colOff>224118</xdr:colOff>
      <xdr:row>20</xdr:row>
      <xdr:rowOff>0</xdr:rowOff>
    </xdr:to>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7194177" y="4303059"/>
          <a:ext cx="3115235" cy="963706"/>
        </a:xfrm>
        <a:prstGeom prst="wedgeRoundRectCallout">
          <a:avLst>
            <a:gd name="adj1" fmla="val -19410"/>
            <a:gd name="adj2" fmla="val -58301"/>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訓練対象者の条件については、（１）の条件は必ず記載ください。その他条件については、留意事項本文を参照ください。</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17</xdr:col>
      <xdr:colOff>114300</xdr:colOff>
      <xdr:row>34</xdr:row>
      <xdr:rowOff>112359</xdr:rowOff>
    </xdr:from>
    <xdr:to>
      <xdr:col>36</xdr:col>
      <xdr:colOff>171451</xdr:colOff>
      <xdr:row>40</xdr:row>
      <xdr:rowOff>112059</xdr:rowOff>
    </xdr:to>
    <xdr:sp macro="" textlink="">
      <xdr:nvSpPr>
        <xdr:cNvPr id="12" name="テキスト ボックス 11">
          <a:extLst>
            <a:ext uri="{FF2B5EF4-FFF2-40B4-BE49-F238E27FC236}">
              <a16:creationId xmlns:a16="http://schemas.microsoft.com/office/drawing/2014/main" id="{00000000-0008-0000-0700-00000C000000}"/>
            </a:ext>
          </a:extLst>
        </xdr:cNvPr>
        <xdr:cNvSpPr txBox="1"/>
      </xdr:nvSpPr>
      <xdr:spPr>
        <a:xfrm>
          <a:off x="4876800" y="8561594"/>
          <a:ext cx="5379945" cy="1478877"/>
        </a:xfrm>
        <a:prstGeom prst="wedgeRoundRectCallout">
          <a:avLst>
            <a:gd name="adj1" fmla="val 41465"/>
            <a:gd name="adj2" fmla="val -62954"/>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kumimoji="1"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「映像教材の時間」</a:t>
          </a:r>
          <a:r>
            <a:rPr lang="en-US" altLang="ja-JP" sz="1050" b="0" i="0" u="none" strike="noStrike"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「習得度確認テストの時間」</a:t>
          </a:r>
          <a:r>
            <a:rPr lang="en-US" altLang="ja-JP" sz="1050" b="0" i="0" u="none" strike="noStrike"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「対面指導の時間」＋「成績考査の時間」 を記載してください。</a:t>
          </a:r>
          <a:endParaRPr lang="en-US" altLang="ja-JP" sz="1050" b="0" i="0" u="none"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　（例）</a:t>
          </a:r>
          <a:r>
            <a:rPr kumimoji="1" lang="ja-JP" altLang="en-US" sz="1050" b="0" i="0"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en-US"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Java</a:t>
          </a:r>
          <a:r>
            <a:rPr kumimoji="1"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応用知識</a:t>
          </a:r>
          <a:r>
            <a:rPr kumimoji="1" lang="ja-JP" altLang="en-US" sz="1050" b="0" i="0" baseline="0">
              <a:solidFill>
                <a:sysClr val="windowText" lastClr="000000"/>
              </a:solidFill>
              <a:effectLst/>
              <a:latin typeface="Meiryo UI" panose="020B0604030504040204" pitchFamily="50" charset="-128"/>
              <a:ea typeface="Meiryo UI" panose="020B0604030504040204" pitchFamily="50" charset="-128"/>
              <a:cs typeface="+mn-cs"/>
            </a:rPr>
            <a:t>」の</a:t>
          </a:r>
          <a:r>
            <a:rPr kumimoji="1"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時間（</a:t>
          </a:r>
          <a:r>
            <a:rPr kumimoji="1" lang="en-US"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19</a:t>
          </a:r>
          <a:r>
            <a:rPr kumimoji="1"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時間）、習得度確認テスト（１時間）及び対面指導（１時間）の場合、合計</a:t>
          </a:r>
          <a:r>
            <a:rPr kumimoji="1" lang="en-US"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21</a:t>
          </a:r>
          <a:r>
            <a:rPr kumimoji="1"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時間となります。</a:t>
          </a:r>
          <a:endParaRPr lang="ja-JP" altLang="ja-JP" sz="1050">
            <a:solidFill>
              <a:sysClr val="windowText" lastClr="000000"/>
            </a:solidFill>
            <a:effectLst/>
            <a:latin typeface="Meiryo UI" panose="020B0604030504040204" pitchFamily="50" charset="-128"/>
            <a:ea typeface="Meiryo UI" panose="020B0604030504040204" pitchFamily="50" charset="-128"/>
          </a:endParaRPr>
        </a:p>
        <a:p>
          <a:r>
            <a:rPr kumimoji="1" lang="ja-JP" altLang="ja-JP" sz="1050">
              <a:solidFill>
                <a:sysClr val="windowText" lastClr="000000"/>
              </a:solidFill>
              <a:effectLst/>
              <a:latin typeface="Meiryo UI" panose="020B0604030504040204" pitchFamily="50" charset="-128"/>
              <a:ea typeface="Meiryo UI" panose="020B0604030504040204" pitchFamily="50" charset="-128"/>
              <a:cs typeface="+mn-cs"/>
            </a:rPr>
            <a:t>・</a:t>
          </a:r>
          <a:r>
            <a:rPr kumimoji="1" lang="en-US" altLang="ja-JP" sz="1050">
              <a:solidFill>
                <a:sysClr val="windowText" lastClr="000000"/>
              </a:solidFill>
              <a:effectLst/>
              <a:latin typeface="Meiryo UI" panose="020B0604030504040204" pitchFamily="50" charset="-128"/>
              <a:ea typeface="Meiryo UI" panose="020B0604030504040204" pitchFamily="50" charset="-128"/>
              <a:cs typeface="+mn-cs"/>
            </a:rPr>
            <a:t>80</a:t>
          </a:r>
          <a:r>
            <a:rPr kumimoji="1" lang="ja-JP" altLang="ja-JP" sz="1050">
              <a:solidFill>
                <a:sysClr val="windowText" lastClr="000000"/>
              </a:solidFill>
              <a:effectLst/>
              <a:latin typeface="Meiryo UI" panose="020B0604030504040204" pitchFamily="50" charset="-128"/>
              <a:ea typeface="Meiryo UI" panose="020B0604030504040204" pitchFamily="50" charset="-128"/>
              <a:cs typeface="+mn-cs"/>
            </a:rPr>
            <a:t>時間算定対象訓練の時間のみ計上してください。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15</xdr:col>
      <xdr:colOff>156882</xdr:colOff>
      <xdr:row>21</xdr:row>
      <xdr:rowOff>78442</xdr:rowOff>
    </xdr:from>
    <xdr:to>
      <xdr:col>32</xdr:col>
      <xdr:colOff>118785</xdr:colOff>
      <xdr:row>26</xdr:row>
      <xdr:rowOff>100853</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4359088" y="5535707"/>
          <a:ext cx="4724403" cy="1042146"/>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特例措置の適用を希望する場合、申請時点で必ず○をつけてください。</a:t>
          </a:r>
          <a:endParaRPr kumimoji="0"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（○の付け忘れや、訓練概要の末尾のキーワードの入力漏れの可能性がある場合は、該当セルが赤く表示されます。）</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20</xdr:col>
      <xdr:colOff>89647</xdr:colOff>
      <xdr:row>40</xdr:row>
      <xdr:rowOff>179294</xdr:rowOff>
    </xdr:from>
    <xdr:to>
      <xdr:col>36</xdr:col>
      <xdr:colOff>26893</xdr:colOff>
      <xdr:row>48</xdr:row>
      <xdr:rowOff>106457</xdr:rowOff>
    </xdr:to>
    <xdr:sp macro="" textlink="">
      <xdr:nvSpPr>
        <xdr:cNvPr id="3" name="四角形: 角を丸くする 2">
          <a:extLst>
            <a:ext uri="{FF2B5EF4-FFF2-40B4-BE49-F238E27FC236}">
              <a16:creationId xmlns:a16="http://schemas.microsoft.com/office/drawing/2014/main" id="{00000000-0008-0000-0700-000003000000}"/>
            </a:ext>
          </a:extLst>
        </xdr:cNvPr>
        <xdr:cNvSpPr/>
      </xdr:nvSpPr>
      <xdr:spPr>
        <a:xfrm>
          <a:off x="5692588" y="10107706"/>
          <a:ext cx="4419599" cy="1899398"/>
        </a:xfrm>
        <a:prstGeom prst="roundRect">
          <a:avLst>
            <a:gd name="adj" fmla="val 3285"/>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050">
              <a:solidFill>
                <a:sysClr val="windowText" lastClr="000000"/>
              </a:solidFill>
              <a:latin typeface="Meiryo UI" panose="020B0604030504040204" pitchFamily="50" charset="-128"/>
              <a:ea typeface="Meiryo UI" panose="020B0604030504040204" pitchFamily="50" charset="-128"/>
            </a:rPr>
            <a:t>以下の欄については、文字数が制限を超える、または半角文字を含む場合は、入力エラーとなります。</a:t>
          </a: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就職を想定する職業・職種、訓練対象者の条件、訓練目標、</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訓練修了後に取得できる資格（</a:t>
          </a:r>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）、訓練概要</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「訓練修了後に取得できる資格」については、</a:t>
          </a:r>
          <a:r>
            <a:rPr kumimoji="1" lang="en-US" altLang="ja-JP" sz="1050">
              <a:solidFill>
                <a:sysClr val="windowText" lastClr="000000"/>
              </a:solidFill>
              <a:latin typeface="Meiryo UI" panose="020B0604030504040204" pitchFamily="50" charset="-128"/>
              <a:ea typeface="Meiryo UI" panose="020B0604030504040204" pitchFamily="50" charset="-128"/>
            </a:rPr>
            <a:t>100</a:t>
          </a:r>
          <a:r>
            <a:rPr kumimoji="1" lang="ja-JP" altLang="en-US" sz="1050">
              <a:solidFill>
                <a:sysClr val="windowText" lastClr="000000"/>
              </a:solidFill>
              <a:latin typeface="Meiryo UI" panose="020B0604030504040204" pitchFamily="50" charset="-128"/>
              <a:ea typeface="Meiryo UI" panose="020B0604030504040204" pitchFamily="50" charset="-128"/>
            </a:rPr>
            <a:t>文字を超えて入力できます。ただし、ハローワークインターネットサービス上で掲載可能な文字数は</a:t>
          </a:r>
          <a:r>
            <a:rPr kumimoji="1" lang="en-US" altLang="ja-JP" sz="1050">
              <a:solidFill>
                <a:sysClr val="windowText" lastClr="000000"/>
              </a:solidFill>
              <a:latin typeface="Meiryo UI" panose="020B0604030504040204" pitchFamily="50" charset="-128"/>
              <a:ea typeface="Meiryo UI" panose="020B0604030504040204" pitchFamily="50" charset="-128"/>
            </a:rPr>
            <a:t>100</a:t>
          </a:r>
          <a:r>
            <a:rPr kumimoji="1" lang="ja-JP" altLang="en-US" sz="1050">
              <a:solidFill>
                <a:sysClr val="windowText" lastClr="000000"/>
              </a:solidFill>
              <a:latin typeface="Meiryo UI" panose="020B0604030504040204" pitchFamily="50" charset="-128"/>
              <a:ea typeface="Meiryo UI" panose="020B0604030504040204" pitchFamily="50" charset="-128"/>
            </a:rPr>
            <a:t>文字までとなりますので、ご了承ください。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85724</xdr:colOff>
      <xdr:row>24</xdr:row>
      <xdr:rowOff>28575</xdr:rowOff>
    </xdr:from>
    <xdr:to>
      <xdr:col>1</xdr:col>
      <xdr:colOff>5962650</xdr:colOff>
      <xdr:row>24</xdr:row>
      <xdr:rowOff>476250</xdr:rowOff>
    </xdr:to>
    <xdr:sp macro="" textlink="">
      <xdr:nvSpPr>
        <xdr:cNvPr id="2" name="大かっこ 1">
          <a:extLst>
            <a:ext uri="{FF2B5EF4-FFF2-40B4-BE49-F238E27FC236}">
              <a16:creationId xmlns:a16="http://schemas.microsoft.com/office/drawing/2014/main" id="{00000000-0008-0000-0B00-000002000000}"/>
            </a:ext>
          </a:extLst>
        </xdr:cNvPr>
        <xdr:cNvSpPr/>
      </xdr:nvSpPr>
      <xdr:spPr>
        <a:xfrm>
          <a:off x="85724" y="10010775"/>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85724</xdr:colOff>
      <xdr:row>24</xdr:row>
      <xdr:rowOff>28575</xdr:rowOff>
    </xdr:from>
    <xdr:to>
      <xdr:col>1</xdr:col>
      <xdr:colOff>5962650</xdr:colOff>
      <xdr:row>24</xdr:row>
      <xdr:rowOff>476250</xdr:rowOff>
    </xdr:to>
    <xdr:sp macro="" textlink="">
      <xdr:nvSpPr>
        <xdr:cNvPr id="3" name="大かっこ 2">
          <a:extLst>
            <a:ext uri="{FF2B5EF4-FFF2-40B4-BE49-F238E27FC236}">
              <a16:creationId xmlns:a16="http://schemas.microsoft.com/office/drawing/2014/main" id="{00000000-0008-0000-0B00-000003000000}"/>
            </a:ext>
          </a:extLst>
        </xdr:cNvPr>
        <xdr:cNvSpPr/>
      </xdr:nvSpPr>
      <xdr:spPr>
        <a:xfrm>
          <a:off x="542924" y="8096250"/>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37</xdr:col>
      <xdr:colOff>40823</xdr:colOff>
      <xdr:row>0</xdr:row>
      <xdr:rowOff>258537</xdr:rowOff>
    </xdr:from>
    <xdr:to>
      <xdr:col>40</xdr:col>
      <xdr:colOff>407058</xdr:colOff>
      <xdr:row>4</xdr:row>
      <xdr:rowOff>1</xdr:rowOff>
    </xdr:to>
    <xdr:grpSp>
      <xdr:nvGrpSpPr>
        <xdr:cNvPr id="8" name="グループ化 7">
          <a:extLst>
            <a:ext uri="{FF2B5EF4-FFF2-40B4-BE49-F238E27FC236}">
              <a16:creationId xmlns:a16="http://schemas.microsoft.com/office/drawing/2014/main" id="{00000000-0008-0000-0D00-000008000000}"/>
            </a:ext>
          </a:extLst>
        </xdr:cNvPr>
        <xdr:cNvGrpSpPr/>
      </xdr:nvGrpSpPr>
      <xdr:grpSpPr>
        <a:xfrm>
          <a:off x="14124216" y="258537"/>
          <a:ext cx="2937985" cy="789214"/>
          <a:chOff x="11966281" y="3238499"/>
          <a:chExt cx="3914492" cy="876065"/>
        </a:xfrm>
      </xdr:grpSpPr>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966281" y="3238499"/>
            <a:ext cx="2844896" cy="876065"/>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00000000-0008-0000-0D00-00000A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36</xdr:col>
      <xdr:colOff>292552</xdr:colOff>
      <xdr:row>26</xdr:row>
      <xdr:rowOff>2775858</xdr:rowOff>
    </xdr:from>
    <xdr:to>
      <xdr:col>40</xdr:col>
      <xdr:colOff>285749</xdr:colOff>
      <xdr:row>29</xdr:row>
      <xdr:rowOff>40821</xdr:rowOff>
    </xdr:to>
    <xdr:sp macro="" textlink="">
      <xdr:nvSpPr>
        <xdr:cNvPr id="18" name="線吹き出し 1 (枠付き) 17">
          <a:extLst>
            <a:ext uri="{FF2B5EF4-FFF2-40B4-BE49-F238E27FC236}">
              <a16:creationId xmlns:a16="http://schemas.microsoft.com/office/drawing/2014/main" id="{00000000-0008-0000-0D00-000012000000}"/>
            </a:ext>
          </a:extLst>
        </xdr:cNvPr>
        <xdr:cNvSpPr/>
      </xdr:nvSpPr>
      <xdr:spPr>
        <a:xfrm>
          <a:off x="14062981" y="19703144"/>
          <a:ext cx="2877911" cy="993320"/>
        </a:xfrm>
        <a:prstGeom prst="wedgeRectCallout">
          <a:avLst>
            <a:gd name="adj1" fmla="val -52863"/>
            <a:gd name="adj2" fmla="val -22575"/>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600" b="0"/>
            <a:t>3</a:t>
          </a:r>
          <a:r>
            <a:rPr kumimoji="1" lang="ja-JP" altLang="en-US" sz="1600" b="0"/>
            <a:t>か月以上の訓練期間を設定する場合は、行を「再表示」して入力してください。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9525</xdr:colOff>
      <xdr:row>13</xdr:row>
      <xdr:rowOff>1981200</xdr:rowOff>
    </xdr:from>
    <xdr:to>
      <xdr:col>10</xdr:col>
      <xdr:colOff>0</xdr:colOff>
      <xdr:row>13</xdr:row>
      <xdr:rowOff>3019425</xdr:rowOff>
    </xdr:to>
    <xdr:sp macro="" textlink="">
      <xdr:nvSpPr>
        <xdr:cNvPr id="2" name="ストライプ矢印 1">
          <a:extLst>
            <a:ext uri="{FF2B5EF4-FFF2-40B4-BE49-F238E27FC236}">
              <a16:creationId xmlns:a16="http://schemas.microsoft.com/office/drawing/2014/main" id="{00000000-0008-0000-0E00-000002000000}"/>
            </a:ext>
          </a:extLst>
        </xdr:cNvPr>
        <xdr:cNvSpPr/>
      </xdr:nvSpPr>
      <xdr:spPr>
        <a:xfrm>
          <a:off x="1571625" y="7991475"/>
          <a:ext cx="2438400" cy="103822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r>
            <a:rPr kumimoji="1" lang="ja-JP" altLang="en-US" sz="1100"/>
            <a:t>対面指導は１週間に１回（１時間）以上実施すること</a:t>
          </a:r>
        </a:p>
      </xdr:txBody>
    </xdr:sp>
    <xdr:clientData/>
  </xdr:twoCellAnchor>
  <xdr:twoCellAnchor>
    <xdr:from>
      <xdr:col>17</xdr:col>
      <xdr:colOff>28575</xdr:colOff>
      <xdr:row>13</xdr:row>
      <xdr:rowOff>1943100</xdr:rowOff>
    </xdr:from>
    <xdr:to>
      <xdr:col>23</xdr:col>
      <xdr:colOff>323850</xdr:colOff>
      <xdr:row>13</xdr:row>
      <xdr:rowOff>3038475</xdr:rowOff>
    </xdr:to>
    <xdr:sp macro="" textlink="">
      <xdr:nvSpPr>
        <xdr:cNvPr id="3" name="ストライプ矢印 2">
          <a:extLst>
            <a:ext uri="{FF2B5EF4-FFF2-40B4-BE49-F238E27FC236}">
              <a16:creationId xmlns:a16="http://schemas.microsoft.com/office/drawing/2014/main" id="{00000000-0008-0000-0E00-000003000000}"/>
            </a:ext>
          </a:extLst>
        </xdr:cNvPr>
        <xdr:cNvSpPr/>
      </xdr:nvSpPr>
      <xdr:spPr>
        <a:xfrm>
          <a:off x="6438900" y="7953375"/>
          <a:ext cx="2352675" cy="109537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24</xdr:col>
      <xdr:colOff>19050</xdr:colOff>
      <xdr:row>13</xdr:row>
      <xdr:rowOff>1933576</xdr:rowOff>
    </xdr:from>
    <xdr:to>
      <xdr:col>31</xdr:col>
      <xdr:colOff>0</xdr:colOff>
      <xdr:row>13</xdr:row>
      <xdr:rowOff>3038476</xdr:rowOff>
    </xdr:to>
    <xdr:sp macro="" textlink="">
      <xdr:nvSpPr>
        <xdr:cNvPr id="4" name="ストライプ矢印 3">
          <a:extLst>
            <a:ext uri="{FF2B5EF4-FFF2-40B4-BE49-F238E27FC236}">
              <a16:creationId xmlns:a16="http://schemas.microsoft.com/office/drawing/2014/main" id="{00000000-0008-0000-0E00-000004000000}"/>
            </a:ext>
          </a:extLst>
        </xdr:cNvPr>
        <xdr:cNvSpPr/>
      </xdr:nvSpPr>
      <xdr:spPr>
        <a:xfrm>
          <a:off x="8829675" y="7943851"/>
          <a:ext cx="2381250" cy="1104900"/>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10</xdr:col>
      <xdr:colOff>19050</xdr:colOff>
      <xdr:row>13</xdr:row>
      <xdr:rowOff>1943100</xdr:rowOff>
    </xdr:from>
    <xdr:to>
      <xdr:col>16</xdr:col>
      <xdr:colOff>295275</xdr:colOff>
      <xdr:row>13</xdr:row>
      <xdr:rowOff>3038475</xdr:rowOff>
    </xdr:to>
    <xdr:sp macro="" textlink="">
      <xdr:nvSpPr>
        <xdr:cNvPr id="5" name="ストライプ矢印 4">
          <a:extLst>
            <a:ext uri="{FF2B5EF4-FFF2-40B4-BE49-F238E27FC236}">
              <a16:creationId xmlns:a16="http://schemas.microsoft.com/office/drawing/2014/main" id="{00000000-0008-0000-0E00-000005000000}"/>
            </a:ext>
          </a:extLst>
        </xdr:cNvPr>
        <xdr:cNvSpPr/>
      </xdr:nvSpPr>
      <xdr:spPr>
        <a:xfrm>
          <a:off x="4029075" y="7953375"/>
          <a:ext cx="2333625" cy="1095375"/>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13</xdr:col>
      <xdr:colOff>254793</xdr:colOff>
      <xdr:row>11</xdr:row>
      <xdr:rowOff>3033712</xdr:rowOff>
    </xdr:from>
    <xdr:to>
      <xdr:col>21</xdr:col>
      <xdr:colOff>254793</xdr:colOff>
      <xdr:row>13</xdr:row>
      <xdr:rowOff>1562100</xdr:rowOff>
    </xdr:to>
    <xdr:sp macro="" textlink="">
      <xdr:nvSpPr>
        <xdr:cNvPr id="6" name="線吹き出し 1 (枠付き) 5">
          <a:extLst>
            <a:ext uri="{FF2B5EF4-FFF2-40B4-BE49-F238E27FC236}">
              <a16:creationId xmlns:a16="http://schemas.microsoft.com/office/drawing/2014/main" id="{00000000-0008-0000-0E00-000006000000}"/>
            </a:ext>
          </a:extLst>
        </xdr:cNvPr>
        <xdr:cNvSpPr/>
      </xdr:nvSpPr>
      <xdr:spPr>
        <a:xfrm>
          <a:off x="5293518" y="5595937"/>
          <a:ext cx="2743200" cy="1976438"/>
        </a:xfrm>
        <a:prstGeom prst="borderCallout1">
          <a:avLst>
            <a:gd name="adj1" fmla="val 51134"/>
            <a:gd name="adj2" fmla="val 683"/>
            <a:gd name="adj3" fmla="val 194493"/>
            <a:gd name="adj4" fmla="val -47779"/>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u="sng"/>
            <a:t>訓練実施機関が受講者ごとに行う科目については</a:t>
          </a:r>
          <a:r>
            <a:rPr kumimoji="1" lang="ja-JP" altLang="en-US" sz="1100" b="1"/>
            <a:t>、最初の回の開始時間と最後の回の終了時間を記載してください。</a:t>
          </a:r>
          <a:endParaRPr kumimoji="1" lang="en-US" altLang="ja-JP" sz="1100" b="1"/>
        </a:p>
        <a:p>
          <a:pPr algn="l"/>
          <a:r>
            <a:rPr kumimoji="1" lang="en-US" altLang="ja-JP" sz="1100" b="1"/>
            <a:t>※</a:t>
          </a:r>
          <a:r>
            <a:rPr kumimoji="1" lang="ja-JP" altLang="en-US" sz="1100" b="1"/>
            <a:t>各受講生が何時から受講するのか等の調整については、訓練実施機関が行ってください。</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訓練実施機関と受講者との間で調整ができれ</a:t>
          </a:r>
          <a:r>
            <a:rPr kumimoji="1" lang="ja-JP" altLang="en-US" sz="1100" b="1">
              <a:solidFill>
                <a:schemeClr val="dk1"/>
              </a:solidFill>
              <a:effectLst/>
              <a:latin typeface="+mn-lt"/>
              <a:ea typeface="+mn-ea"/>
              <a:cs typeface="+mn-cs"/>
            </a:rPr>
            <a:t>ば</a:t>
          </a:r>
          <a:r>
            <a:rPr kumimoji="1" lang="ja-JP" altLang="ja-JP" sz="1100" b="1">
              <a:solidFill>
                <a:schemeClr val="dk1"/>
              </a:solidFill>
              <a:effectLst/>
              <a:latin typeface="+mn-lt"/>
              <a:ea typeface="+mn-ea"/>
              <a:cs typeface="+mn-cs"/>
            </a:rPr>
            <a:t>日程変更は認められ</a:t>
          </a:r>
          <a:r>
            <a:rPr kumimoji="1" lang="ja-JP" altLang="en-US" sz="1100" b="1">
              <a:solidFill>
                <a:schemeClr val="dk1"/>
              </a:solidFill>
              <a:effectLst/>
              <a:latin typeface="+mn-lt"/>
              <a:ea typeface="+mn-ea"/>
              <a:cs typeface="+mn-cs"/>
            </a:rPr>
            <a:t>ます</a:t>
          </a:r>
          <a:r>
            <a:rPr kumimoji="1" lang="ja-JP" altLang="ja-JP" sz="1100" b="1">
              <a:solidFill>
                <a:schemeClr val="dk1"/>
              </a:solidFill>
              <a:effectLst/>
              <a:latin typeface="+mn-lt"/>
              <a:ea typeface="+mn-ea"/>
              <a:cs typeface="+mn-cs"/>
            </a:rPr>
            <a:t>。</a:t>
          </a:r>
          <a:endParaRPr lang="ja-JP" altLang="ja-JP" b="1">
            <a:effectLst/>
          </a:endParaRPr>
        </a:p>
      </xdr:txBody>
    </xdr:sp>
    <xdr:clientData/>
  </xdr:twoCellAnchor>
  <xdr:twoCellAnchor>
    <xdr:from>
      <xdr:col>31</xdr:col>
      <xdr:colOff>34178</xdr:colOff>
      <xdr:row>13</xdr:row>
      <xdr:rowOff>1940718</xdr:rowOff>
    </xdr:from>
    <xdr:to>
      <xdr:col>33</xdr:col>
      <xdr:colOff>333376</xdr:colOff>
      <xdr:row>13</xdr:row>
      <xdr:rowOff>3019426</xdr:rowOff>
    </xdr:to>
    <xdr:sp macro="" textlink="">
      <xdr:nvSpPr>
        <xdr:cNvPr id="7" name="ストライプ矢印 6">
          <a:extLst>
            <a:ext uri="{FF2B5EF4-FFF2-40B4-BE49-F238E27FC236}">
              <a16:creationId xmlns:a16="http://schemas.microsoft.com/office/drawing/2014/main" id="{00000000-0008-0000-0E00-000007000000}"/>
            </a:ext>
          </a:extLst>
        </xdr:cNvPr>
        <xdr:cNvSpPr/>
      </xdr:nvSpPr>
      <xdr:spPr>
        <a:xfrm>
          <a:off x="11245103" y="7950993"/>
          <a:ext cx="984998" cy="1078708"/>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34177</xdr:colOff>
      <xdr:row>28</xdr:row>
      <xdr:rowOff>1964531</xdr:rowOff>
    </xdr:from>
    <xdr:to>
      <xdr:col>6</xdr:col>
      <xdr:colOff>314324</xdr:colOff>
      <xdr:row>28</xdr:row>
      <xdr:rowOff>3001496</xdr:rowOff>
    </xdr:to>
    <xdr:sp macro="" textlink="">
      <xdr:nvSpPr>
        <xdr:cNvPr id="8" name="ストライプ矢印 7">
          <a:extLst>
            <a:ext uri="{FF2B5EF4-FFF2-40B4-BE49-F238E27FC236}">
              <a16:creationId xmlns:a16="http://schemas.microsoft.com/office/drawing/2014/main" id="{00000000-0008-0000-0E00-000008000000}"/>
            </a:ext>
          </a:extLst>
        </xdr:cNvPr>
        <xdr:cNvSpPr/>
      </xdr:nvSpPr>
      <xdr:spPr>
        <a:xfrm>
          <a:off x="1596277" y="18233231"/>
          <a:ext cx="1308847" cy="103696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24652</xdr:colOff>
      <xdr:row>28</xdr:row>
      <xdr:rowOff>1952625</xdr:rowOff>
    </xdr:from>
    <xdr:to>
      <xdr:col>13</xdr:col>
      <xdr:colOff>314324</xdr:colOff>
      <xdr:row>28</xdr:row>
      <xdr:rowOff>3007658</xdr:rowOff>
    </xdr:to>
    <xdr:sp macro="" textlink="">
      <xdr:nvSpPr>
        <xdr:cNvPr id="9" name="ストライプ矢印 8">
          <a:extLst>
            <a:ext uri="{FF2B5EF4-FFF2-40B4-BE49-F238E27FC236}">
              <a16:creationId xmlns:a16="http://schemas.microsoft.com/office/drawing/2014/main" id="{00000000-0008-0000-0E00-000009000000}"/>
            </a:ext>
          </a:extLst>
        </xdr:cNvPr>
        <xdr:cNvSpPr/>
      </xdr:nvSpPr>
      <xdr:spPr>
        <a:xfrm>
          <a:off x="2958352" y="18221325"/>
          <a:ext cx="2394697" cy="105503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14</xdr:col>
      <xdr:colOff>15126</xdr:colOff>
      <xdr:row>28</xdr:row>
      <xdr:rowOff>1952625</xdr:rowOff>
    </xdr:from>
    <xdr:to>
      <xdr:col>20</xdr:col>
      <xdr:colOff>323849</xdr:colOff>
      <xdr:row>28</xdr:row>
      <xdr:rowOff>3011021</xdr:rowOff>
    </xdr:to>
    <xdr:sp macro="" textlink="">
      <xdr:nvSpPr>
        <xdr:cNvPr id="10" name="ストライプ矢印 9">
          <a:extLst>
            <a:ext uri="{FF2B5EF4-FFF2-40B4-BE49-F238E27FC236}">
              <a16:creationId xmlns:a16="http://schemas.microsoft.com/office/drawing/2014/main" id="{00000000-0008-0000-0E00-00000A000000}"/>
            </a:ext>
          </a:extLst>
        </xdr:cNvPr>
        <xdr:cNvSpPr/>
      </xdr:nvSpPr>
      <xdr:spPr>
        <a:xfrm>
          <a:off x="5396751" y="18221325"/>
          <a:ext cx="2366123" cy="1058396"/>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28</xdr:col>
      <xdr:colOff>238125</xdr:colOff>
      <xdr:row>28</xdr:row>
      <xdr:rowOff>1962150</xdr:rowOff>
    </xdr:from>
    <xdr:to>
      <xdr:col>32</xdr:col>
      <xdr:colOff>333374</xdr:colOff>
      <xdr:row>28</xdr:row>
      <xdr:rowOff>3030071</xdr:rowOff>
    </xdr:to>
    <xdr:sp macro="" textlink="">
      <xdr:nvSpPr>
        <xdr:cNvPr id="12" name="ストライプ矢印 11">
          <a:extLst>
            <a:ext uri="{FF2B5EF4-FFF2-40B4-BE49-F238E27FC236}">
              <a16:creationId xmlns:a16="http://schemas.microsoft.com/office/drawing/2014/main" id="{00000000-0008-0000-0E00-00000C000000}"/>
            </a:ext>
          </a:extLst>
        </xdr:cNvPr>
        <xdr:cNvSpPr/>
      </xdr:nvSpPr>
      <xdr:spPr>
        <a:xfrm>
          <a:off x="10420350" y="18230850"/>
          <a:ext cx="1466849" cy="1067921"/>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16668</xdr:colOff>
      <xdr:row>16</xdr:row>
      <xdr:rowOff>123263</xdr:rowOff>
    </xdr:from>
    <xdr:to>
      <xdr:col>8</xdr:col>
      <xdr:colOff>333374</xdr:colOff>
      <xdr:row>17</xdr:row>
      <xdr:rowOff>504264</xdr:rowOff>
    </xdr:to>
    <xdr:sp macro="" textlink="">
      <xdr:nvSpPr>
        <xdr:cNvPr id="13" name="線吹き出し 1 (枠付き) 12">
          <a:extLst>
            <a:ext uri="{FF2B5EF4-FFF2-40B4-BE49-F238E27FC236}">
              <a16:creationId xmlns:a16="http://schemas.microsoft.com/office/drawing/2014/main" id="{00000000-0008-0000-0E00-00000D000000}"/>
            </a:ext>
          </a:extLst>
        </xdr:cNvPr>
        <xdr:cNvSpPr/>
      </xdr:nvSpPr>
      <xdr:spPr>
        <a:xfrm>
          <a:off x="1921668" y="9861175"/>
          <a:ext cx="1751059" cy="728383"/>
        </a:xfrm>
        <a:prstGeom prst="borderCallout1">
          <a:avLst>
            <a:gd name="adj1" fmla="val 79994"/>
            <a:gd name="adj2" fmla="val 6325"/>
            <a:gd name="adj3" fmla="val 81986"/>
            <a:gd name="adj4" fmla="val -26286"/>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訓練の時間を記載してください。</a:t>
          </a:r>
        </a:p>
      </xdr:txBody>
    </xdr:sp>
    <xdr:clientData/>
  </xdr:twoCellAnchor>
  <xdr:twoCellAnchor>
    <xdr:from>
      <xdr:col>2</xdr:col>
      <xdr:colOff>197551</xdr:colOff>
      <xdr:row>51</xdr:row>
      <xdr:rowOff>40928</xdr:rowOff>
    </xdr:from>
    <xdr:to>
      <xdr:col>8</xdr:col>
      <xdr:colOff>246529</xdr:colOff>
      <xdr:row>53</xdr:row>
      <xdr:rowOff>352859</xdr:rowOff>
    </xdr:to>
    <xdr:sp macro="" textlink="">
      <xdr:nvSpPr>
        <xdr:cNvPr id="14" name="線吹き出し 1 (枠付き) 13">
          <a:extLst>
            <a:ext uri="{FF2B5EF4-FFF2-40B4-BE49-F238E27FC236}">
              <a16:creationId xmlns:a16="http://schemas.microsoft.com/office/drawing/2014/main" id="{00000000-0008-0000-0E00-00000E000000}"/>
            </a:ext>
          </a:extLst>
        </xdr:cNvPr>
        <xdr:cNvSpPr/>
      </xdr:nvSpPr>
      <xdr:spPr>
        <a:xfrm>
          <a:off x="757845" y="32168193"/>
          <a:ext cx="2828037" cy="659313"/>
        </a:xfrm>
        <a:prstGeom prst="borderCallout1">
          <a:avLst>
            <a:gd name="adj1" fmla="val 83577"/>
            <a:gd name="adj2" fmla="val 1663"/>
            <a:gd name="adj3" fmla="val 210921"/>
            <a:gd name="adj4" fmla="val -9895"/>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通所を設定する場合は、作成すること。</a:t>
          </a:r>
        </a:p>
      </xdr:txBody>
    </xdr:sp>
    <xdr:clientData/>
  </xdr:twoCellAnchor>
  <xdr:twoCellAnchor>
    <xdr:from>
      <xdr:col>21</xdr:col>
      <xdr:colOff>250031</xdr:colOff>
      <xdr:row>13</xdr:row>
      <xdr:rowOff>666749</xdr:rowOff>
    </xdr:from>
    <xdr:to>
      <xdr:col>30</xdr:col>
      <xdr:colOff>35719</xdr:colOff>
      <xdr:row>15</xdr:row>
      <xdr:rowOff>297656</xdr:rowOff>
    </xdr:to>
    <xdr:cxnSp macro="">
      <xdr:nvCxnSpPr>
        <xdr:cNvPr id="15" name="直線コネクタ 14">
          <a:extLst>
            <a:ext uri="{FF2B5EF4-FFF2-40B4-BE49-F238E27FC236}">
              <a16:creationId xmlns:a16="http://schemas.microsoft.com/office/drawing/2014/main" id="{00000000-0008-0000-0E00-00000F000000}"/>
            </a:ext>
          </a:extLst>
        </xdr:cNvPr>
        <xdr:cNvCxnSpPr/>
      </xdr:nvCxnSpPr>
      <xdr:spPr>
        <a:xfrm>
          <a:off x="8031956" y="6677024"/>
          <a:ext cx="2871788" cy="3012282"/>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154781</xdr:colOff>
      <xdr:row>29</xdr:row>
      <xdr:rowOff>142874</xdr:rowOff>
    </xdr:from>
    <xdr:to>
      <xdr:col>11</xdr:col>
      <xdr:colOff>333374</xdr:colOff>
      <xdr:row>32</xdr:row>
      <xdr:rowOff>71437</xdr:rowOff>
    </xdr:to>
    <xdr:sp macro="" textlink="">
      <xdr:nvSpPr>
        <xdr:cNvPr id="16" name="線吹き出し 1 (枠付き) 15">
          <a:extLst>
            <a:ext uri="{FF2B5EF4-FFF2-40B4-BE49-F238E27FC236}">
              <a16:creationId xmlns:a16="http://schemas.microsoft.com/office/drawing/2014/main" id="{00000000-0008-0000-0E00-000010000000}"/>
            </a:ext>
          </a:extLst>
        </xdr:cNvPr>
        <xdr:cNvSpPr/>
      </xdr:nvSpPr>
      <xdr:spPr>
        <a:xfrm>
          <a:off x="2407163" y="19484227"/>
          <a:ext cx="2307711" cy="937092"/>
        </a:xfrm>
        <a:prstGeom prst="borderCallout1">
          <a:avLst>
            <a:gd name="adj1" fmla="val 83001"/>
            <a:gd name="adj2" fmla="val 12895"/>
            <a:gd name="adj3" fmla="val 114169"/>
            <a:gd name="adj4" fmla="val -881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ja-JP" sz="1100" b="1" u="sng">
              <a:solidFill>
                <a:schemeClr val="dk1"/>
              </a:solidFill>
              <a:effectLst/>
              <a:latin typeface="+mn-lt"/>
              <a:ea typeface="+mn-ea"/>
              <a:cs typeface="+mn-cs"/>
            </a:rPr>
            <a:t>訓練実施機関が受講者ごとに行う科目については</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受講者１人当たりの訓練時間を記載してください。</a:t>
          </a:r>
          <a:endParaRPr kumimoji="1" lang="ja-JP" altLang="en-US" sz="1100" b="1"/>
        </a:p>
      </xdr:txBody>
    </xdr:sp>
    <xdr:clientData/>
  </xdr:twoCellAnchor>
  <xdr:twoCellAnchor>
    <xdr:from>
      <xdr:col>11</xdr:col>
      <xdr:colOff>95251</xdr:colOff>
      <xdr:row>31</xdr:row>
      <xdr:rowOff>142874</xdr:rowOff>
    </xdr:from>
    <xdr:to>
      <xdr:col>13</xdr:col>
      <xdr:colOff>59531</xdr:colOff>
      <xdr:row>32</xdr:row>
      <xdr:rowOff>238125</xdr:rowOff>
    </xdr:to>
    <xdr:cxnSp macro="">
      <xdr:nvCxnSpPr>
        <xdr:cNvPr id="17" name="直線コネクタ 16">
          <a:extLst>
            <a:ext uri="{FF2B5EF4-FFF2-40B4-BE49-F238E27FC236}">
              <a16:creationId xmlns:a16="http://schemas.microsoft.com/office/drawing/2014/main" id="{00000000-0008-0000-0E00-000011000000}"/>
            </a:ext>
          </a:extLst>
        </xdr:cNvPr>
        <xdr:cNvCxnSpPr/>
      </xdr:nvCxnSpPr>
      <xdr:spPr>
        <a:xfrm>
          <a:off x="4448176" y="20135849"/>
          <a:ext cx="650080" cy="447676"/>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23812</xdr:colOff>
      <xdr:row>17</xdr:row>
      <xdr:rowOff>488155</xdr:rowOff>
    </xdr:from>
    <xdr:to>
      <xdr:col>29</xdr:col>
      <xdr:colOff>59531</xdr:colOff>
      <xdr:row>19</xdr:row>
      <xdr:rowOff>168088</xdr:rowOff>
    </xdr:to>
    <xdr:sp macro="" textlink="">
      <xdr:nvSpPr>
        <xdr:cNvPr id="18" name="角丸四角形吹き出し 17">
          <a:extLst>
            <a:ext uri="{FF2B5EF4-FFF2-40B4-BE49-F238E27FC236}">
              <a16:creationId xmlns:a16="http://schemas.microsoft.com/office/drawing/2014/main" id="{00000000-0008-0000-0E00-000012000000}"/>
            </a:ext>
          </a:extLst>
        </xdr:cNvPr>
        <xdr:cNvSpPr/>
      </xdr:nvSpPr>
      <xdr:spPr>
        <a:xfrm>
          <a:off x="7879136" y="10573449"/>
          <a:ext cx="2814777" cy="688463"/>
        </a:xfrm>
        <a:prstGeom prst="wedgeRoundRectCallout">
          <a:avLst>
            <a:gd name="adj1" fmla="val 73624"/>
            <a:gd name="adj2" fmla="val -7202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成績考査はユニットとして設定ができないため、訓練時間を記載してください。</a:t>
          </a:r>
        </a:p>
      </xdr:txBody>
    </xdr:sp>
    <xdr:clientData/>
  </xdr:twoCellAnchor>
  <xdr:twoCellAnchor>
    <xdr:from>
      <xdr:col>14</xdr:col>
      <xdr:colOff>191201</xdr:colOff>
      <xdr:row>14</xdr:row>
      <xdr:rowOff>201704</xdr:rowOff>
    </xdr:from>
    <xdr:to>
      <xdr:col>21</xdr:col>
      <xdr:colOff>72137</xdr:colOff>
      <xdr:row>17</xdr:row>
      <xdr:rowOff>135868</xdr:rowOff>
    </xdr:to>
    <xdr:sp macro="" textlink="">
      <xdr:nvSpPr>
        <xdr:cNvPr id="19" name="線吹き出し 1 (枠付き) 18">
          <a:extLst>
            <a:ext uri="{FF2B5EF4-FFF2-40B4-BE49-F238E27FC236}">
              <a16:creationId xmlns:a16="http://schemas.microsoft.com/office/drawing/2014/main" id="{00000000-0008-0000-0E00-000013000000}"/>
            </a:ext>
          </a:extLst>
        </xdr:cNvPr>
        <xdr:cNvSpPr/>
      </xdr:nvSpPr>
      <xdr:spPr>
        <a:xfrm>
          <a:off x="5614848" y="9267263"/>
          <a:ext cx="2312613" cy="953899"/>
        </a:xfrm>
        <a:prstGeom prst="borderCallout1">
          <a:avLst>
            <a:gd name="adj1" fmla="val 85351"/>
            <a:gd name="adj2" fmla="val 3688"/>
            <a:gd name="adj3" fmla="val 99497"/>
            <a:gd name="adj4" fmla="val -11923"/>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ja-JP" sz="1100" b="1" u="sng">
              <a:solidFill>
                <a:schemeClr val="dk1"/>
              </a:solidFill>
              <a:effectLst/>
              <a:latin typeface="+mn-lt"/>
              <a:ea typeface="+mn-ea"/>
              <a:cs typeface="+mn-cs"/>
            </a:rPr>
            <a:t>訓練実施機関が受講者ごとに行う科目については</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受講者１人当たりの訓練時間を記載してください。</a:t>
          </a:r>
          <a:endParaRPr kumimoji="1" lang="ja-JP" altLang="en-US" sz="1100" b="1"/>
        </a:p>
      </xdr:txBody>
    </xdr:sp>
    <xdr:clientData/>
  </xdr:twoCellAnchor>
  <xdr:twoCellAnchor>
    <xdr:from>
      <xdr:col>20</xdr:col>
      <xdr:colOff>280147</xdr:colOff>
      <xdr:row>16</xdr:row>
      <xdr:rowOff>313764</xdr:rowOff>
    </xdr:from>
    <xdr:to>
      <xdr:col>22</xdr:col>
      <xdr:colOff>130969</xdr:colOff>
      <xdr:row>17</xdr:row>
      <xdr:rowOff>250031</xdr:rowOff>
    </xdr:to>
    <xdr:cxnSp macro="">
      <xdr:nvCxnSpPr>
        <xdr:cNvPr id="20" name="直線コネクタ 19">
          <a:extLst>
            <a:ext uri="{FF2B5EF4-FFF2-40B4-BE49-F238E27FC236}">
              <a16:creationId xmlns:a16="http://schemas.microsoft.com/office/drawing/2014/main" id="{00000000-0008-0000-0E00-000014000000}"/>
            </a:ext>
          </a:extLst>
        </xdr:cNvPr>
        <xdr:cNvCxnSpPr/>
      </xdr:nvCxnSpPr>
      <xdr:spPr>
        <a:xfrm>
          <a:off x="7788088" y="10051676"/>
          <a:ext cx="545587" cy="283649"/>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7143</xdr:colOff>
      <xdr:row>11</xdr:row>
      <xdr:rowOff>1976437</xdr:rowOff>
    </xdr:from>
    <xdr:to>
      <xdr:col>10</xdr:col>
      <xdr:colOff>228600</xdr:colOff>
      <xdr:row>12</xdr:row>
      <xdr:rowOff>47625</xdr:rowOff>
    </xdr:to>
    <xdr:sp macro="" textlink="">
      <xdr:nvSpPr>
        <xdr:cNvPr id="21" name="線吹き出し 1 (枠付き) 20">
          <a:extLst>
            <a:ext uri="{FF2B5EF4-FFF2-40B4-BE49-F238E27FC236}">
              <a16:creationId xmlns:a16="http://schemas.microsoft.com/office/drawing/2014/main" id="{00000000-0008-0000-0E00-000015000000}"/>
            </a:ext>
          </a:extLst>
        </xdr:cNvPr>
        <xdr:cNvSpPr/>
      </xdr:nvSpPr>
      <xdr:spPr>
        <a:xfrm>
          <a:off x="2255043" y="4538662"/>
          <a:ext cx="1983582" cy="1128713"/>
        </a:xfrm>
        <a:prstGeom prst="borderCallout1">
          <a:avLst>
            <a:gd name="adj1" fmla="val 47543"/>
            <a:gd name="adj2" fmla="val 576"/>
            <a:gd name="adj3" fmla="val 103516"/>
            <a:gd name="adj4" fmla="val -28368"/>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ユニットごとの受講時間を規定してください。</a:t>
          </a:r>
          <a:endParaRPr kumimoji="1" lang="en-US" altLang="ja-JP" sz="1100" b="1"/>
        </a:p>
        <a:p>
          <a:pPr algn="l"/>
          <a:r>
            <a:rPr kumimoji="1" lang="en-US" altLang="ja-JP" sz="1100" b="1"/>
            <a:t>※</a:t>
          </a:r>
          <a:r>
            <a:rPr kumimoji="1" lang="ja-JP" altLang="en-US" sz="1100" b="1"/>
            <a:t>各ユニットの初日の欄に記載してください。</a:t>
          </a:r>
        </a:p>
      </xdr:txBody>
    </xdr:sp>
    <xdr:clientData/>
  </xdr:twoCellAnchor>
  <xdr:twoCellAnchor>
    <xdr:from>
      <xdr:col>4</xdr:col>
      <xdr:colOff>16667</xdr:colOff>
      <xdr:row>18</xdr:row>
      <xdr:rowOff>291352</xdr:rowOff>
    </xdr:from>
    <xdr:to>
      <xdr:col>9</xdr:col>
      <xdr:colOff>166687</xdr:colOff>
      <xdr:row>20</xdr:row>
      <xdr:rowOff>201705</xdr:rowOff>
    </xdr:to>
    <xdr:sp macro="" textlink="">
      <xdr:nvSpPr>
        <xdr:cNvPr id="22" name="線吹き出し 1 (枠付き) 21">
          <a:extLst>
            <a:ext uri="{FF2B5EF4-FFF2-40B4-BE49-F238E27FC236}">
              <a16:creationId xmlns:a16="http://schemas.microsoft.com/office/drawing/2014/main" id="{00000000-0008-0000-0E00-000016000000}"/>
            </a:ext>
          </a:extLst>
        </xdr:cNvPr>
        <xdr:cNvSpPr/>
      </xdr:nvSpPr>
      <xdr:spPr>
        <a:xfrm>
          <a:off x="1921667" y="10880911"/>
          <a:ext cx="1931755" cy="694765"/>
        </a:xfrm>
        <a:prstGeom prst="borderCallout1">
          <a:avLst>
            <a:gd name="adj1" fmla="val 31789"/>
            <a:gd name="adj2" fmla="val 5348"/>
            <a:gd name="adj3" fmla="val 11473"/>
            <a:gd name="adj4" fmla="val -2560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a:t>
          </a:r>
          <a:r>
            <a:rPr kumimoji="1" lang="ja-JP" altLang="en-US" sz="1100" b="1">
              <a:solidFill>
                <a:schemeClr val="tx1"/>
              </a:solidFill>
            </a:rPr>
            <a:t>以外の時間を記載してください</a:t>
          </a:r>
          <a:r>
            <a:rPr kumimoji="1" lang="ja-JP" altLang="en-US" sz="1100" b="1"/>
            <a:t>。</a:t>
          </a:r>
        </a:p>
      </xdr:txBody>
    </xdr:sp>
    <xdr:clientData/>
  </xdr:twoCellAnchor>
  <xdr:twoCellAnchor>
    <xdr:from>
      <xdr:col>31</xdr:col>
      <xdr:colOff>257735</xdr:colOff>
      <xdr:row>1</xdr:row>
      <xdr:rowOff>238124</xdr:rowOff>
    </xdr:from>
    <xdr:to>
      <xdr:col>35</xdr:col>
      <xdr:colOff>726281</xdr:colOff>
      <xdr:row>6</xdr:row>
      <xdr:rowOff>35718</xdr:rowOff>
    </xdr:to>
    <xdr:sp macro="" textlink="">
      <xdr:nvSpPr>
        <xdr:cNvPr id="23" name="線吹き出し 1 (枠付き) 22">
          <a:extLst>
            <a:ext uri="{FF2B5EF4-FFF2-40B4-BE49-F238E27FC236}">
              <a16:creationId xmlns:a16="http://schemas.microsoft.com/office/drawing/2014/main" id="{00000000-0008-0000-0E00-000017000000}"/>
            </a:ext>
          </a:extLst>
        </xdr:cNvPr>
        <xdr:cNvSpPr/>
      </xdr:nvSpPr>
      <xdr:spPr>
        <a:xfrm>
          <a:off x="11586882" y="652742"/>
          <a:ext cx="2149428" cy="918182"/>
        </a:xfrm>
        <a:prstGeom prst="borderCallout1">
          <a:avLst>
            <a:gd name="adj1" fmla="val 77338"/>
            <a:gd name="adj2" fmla="val 2464"/>
            <a:gd name="adj3" fmla="val 85894"/>
            <a:gd name="adj4" fmla="val -30861"/>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訓練の合計</a:t>
          </a:r>
          <a:endParaRPr kumimoji="1" lang="en-US" altLang="ja-JP" sz="1100" b="1"/>
        </a:p>
        <a:p>
          <a:pPr algn="l"/>
          <a:r>
            <a:rPr kumimoji="1" lang="ja-JP" altLang="en-US" sz="1100" b="1"/>
            <a:t>時間を記載してください。</a:t>
          </a:r>
          <a:endParaRPr kumimoji="1" lang="en-US" altLang="ja-JP" sz="1100" b="1"/>
        </a:p>
        <a:p>
          <a:pPr algn="l"/>
          <a:r>
            <a:rPr kumimoji="1" lang="ja-JP" altLang="en-US" sz="1800" b="1">
              <a:solidFill>
                <a:srgbClr val="FF0000"/>
              </a:solidFill>
            </a:rPr>
            <a:t>＝（①）</a:t>
          </a:r>
          <a:r>
            <a:rPr kumimoji="1" lang="en-US" altLang="ja-JP" sz="1800" b="1">
              <a:solidFill>
                <a:srgbClr val="FF0000"/>
              </a:solidFill>
            </a:rPr>
            <a:t>+</a:t>
          </a:r>
          <a:r>
            <a:rPr kumimoji="1" lang="ja-JP" altLang="en-US" sz="1800" b="1">
              <a:solidFill>
                <a:srgbClr val="FF0000"/>
              </a:solidFill>
            </a:rPr>
            <a:t>（②</a:t>
          </a:r>
          <a:r>
            <a:rPr kumimoji="1" lang="en-US" altLang="ja-JP" sz="1800" b="1">
              <a:solidFill>
                <a:srgbClr val="FF0000"/>
              </a:solidFill>
            </a:rPr>
            <a:t>-1</a:t>
          </a:r>
          <a:r>
            <a:rPr kumimoji="1" lang="ja-JP" altLang="en-US" sz="1800" b="1">
              <a:solidFill>
                <a:srgbClr val="FF0000"/>
              </a:solidFill>
            </a:rPr>
            <a:t>）</a:t>
          </a:r>
        </a:p>
      </xdr:txBody>
    </xdr:sp>
    <xdr:clientData/>
  </xdr:twoCellAnchor>
  <xdr:twoCellAnchor>
    <xdr:from>
      <xdr:col>31</xdr:col>
      <xdr:colOff>224118</xdr:colOff>
      <xdr:row>19</xdr:row>
      <xdr:rowOff>59529</xdr:rowOff>
    </xdr:from>
    <xdr:to>
      <xdr:col>35</xdr:col>
      <xdr:colOff>642938</xdr:colOff>
      <xdr:row>23</xdr:row>
      <xdr:rowOff>23811</xdr:rowOff>
    </xdr:to>
    <xdr:sp macro="" textlink="">
      <xdr:nvSpPr>
        <xdr:cNvPr id="24" name="線吹き出し 1 (枠付き) 23">
          <a:extLst>
            <a:ext uri="{FF2B5EF4-FFF2-40B4-BE49-F238E27FC236}">
              <a16:creationId xmlns:a16="http://schemas.microsoft.com/office/drawing/2014/main" id="{00000000-0008-0000-0E00-000018000000}"/>
            </a:ext>
          </a:extLst>
        </xdr:cNvPr>
        <xdr:cNvSpPr/>
      </xdr:nvSpPr>
      <xdr:spPr>
        <a:xfrm>
          <a:off x="11553265" y="11153353"/>
          <a:ext cx="2099702" cy="939193"/>
        </a:xfrm>
        <a:prstGeom prst="borderCallout1">
          <a:avLst>
            <a:gd name="adj1" fmla="val 29314"/>
            <a:gd name="adj2" fmla="val 131"/>
            <a:gd name="adj3" fmla="val 38396"/>
            <a:gd name="adj4" fmla="val -32257"/>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訓練の合計時間を記載してください。</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①</a:t>
          </a:r>
          <a:r>
            <a:rPr kumimoji="1" lang="ja-JP" altLang="en-US" sz="1800" b="1">
              <a:solidFill>
                <a:srgbClr val="FF0000"/>
              </a:solidFill>
              <a:effectLst/>
              <a:latin typeface="+mn-lt"/>
              <a:ea typeface="+mn-ea"/>
              <a:cs typeface="+mn-cs"/>
            </a:rPr>
            <a:t>）</a:t>
          </a:r>
          <a:r>
            <a:rPr kumimoji="1" lang="en-US"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②</a:t>
          </a:r>
          <a:r>
            <a:rPr kumimoji="1" lang="en-US" altLang="ja-JP" sz="1800" b="1">
              <a:solidFill>
                <a:srgbClr val="FF0000"/>
              </a:solidFill>
              <a:effectLst/>
              <a:latin typeface="+mn-lt"/>
              <a:ea typeface="+mn-ea"/>
              <a:cs typeface="+mn-cs"/>
            </a:rPr>
            <a:t>-1</a:t>
          </a:r>
          <a:r>
            <a:rPr kumimoji="1" lang="ja-JP" altLang="en-US" sz="1800" b="1">
              <a:solidFill>
                <a:srgbClr val="FF0000"/>
              </a:solidFill>
              <a:effectLst/>
              <a:latin typeface="+mn-lt"/>
              <a:ea typeface="+mn-ea"/>
              <a:cs typeface="+mn-cs"/>
            </a:rPr>
            <a:t>）</a:t>
          </a:r>
          <a:endParaRPr lang="ja-JP" altLang="ja-JP" sz="1800">
            <a:solidFill>
              <a:srgbClr val="FF0000"/>
            </a:solidFill>
            <a:effectLst/>
          </a:endParaRPr>
        </a:p>
      </xdr:txBody>
    </xdr:sp>
    <xdr:clientData/>
  </xdr:twoCellAnchor>
  <xdr:twoCellAnchor>
    <xdr:from>
      <xdr:col>33</xdr:col>
      <xdr:colOff>179294</xdr:colOff>
      <xdr:row>5</xdr:row>
      <xdr:rowOff>212912</xdr:rowOff>
    </xdr:from>
    <xdr:to>
      <xdr:col>34</xdr:col>
      <xdr:colOff>616324</xdr:colOff>
      <xdr:row>12</xdr:row>
      <xdr:rowOff>22412</xdr:rowOff>
    </xdr:to>
    <xdr:cxnSp macro="">
      <xdr:nvCxnSpPr>
        <xdr:cNvPr id="25" name="直線矢印コネクタ 24">
          <a:extLst>
            <a:ext uri="{FF2B5EF4-FFF2-40B4-BE49-F238E27FC236}">
              <a16:creationId xmlns:a16="http://schemas.microsoft.com/office/drawing/2014/main" id="{00000000-0008-0000-0E00-000019000000}"/>
            </a:ext>
          </a:extLst>
        </xdr:cNvPr>
        <xdr:cNvCxnSpPr/>
      </xdr:nvCxnSpPr>
      <xdr:spPr>
        <a:xfrm>
          <a:off x="12203206" y="1501588"/>
          <a:ext cx="784412" cy="4134971"/>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493059</xdr:colOff>
      <xdr:row>5</xdr:row>
      <xdr:rowOff>190500</xdr:rowOff>
    </xdr:from>
    <xdr:to>
      <xdr:col>35</xdr:col>
      <xdr:colOff>476249</xdr:colOff>
      <xdr:row>17</xdr:row>
      <xdr:rowOff>59531</xdr:rowOff>
    </xdr:to>
    <xdr:cxnSp macro="">
      <xdr:nvCxnSpPr>
        <xdr:cNvPr id="26" name="直線矢印コネクタ 25">
          <a:extLst>
            <a:ext uri="{FF2B5EF4-FFF2-40B4-BE49-F238E27FC236}">
              <a16:creationId xmlns:a16="http://schemas.microsoft.com/office/drawing/2014/main" id="{00000000-0008-0000-0E00-00001A000000}"/>
            </a:ext>
          </a:extLst>
        </xdr:cNvPr>
        <xdr:cNvCxnSpPr/>
      </xdr:nvCxnSpPr>
      <xdr:spPr>
        <a:xfrm>
          <a:off x="12864353" y="1479176"/>
          <a:ext cx="621925" cy="8665649"/>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112059</xdr:colOff>
      <xdr:row>22</xdr:row>
      <xdr:rowOff>89647</xdr:rowOff>
    </xdr:from>
    <xdr:to>
      <xdr:col>35</xdr:col>
      <xdr:colOff>47624</xdr:colOff>
      <xdr:row>27</xdr:row>
      <xdr:rowOff>71437</xdr:rowOff>
    </xdr:to>
    <xdr:cxnSp macro="">
      <xdr:nvCxnSpPr>
        <xdr:cNvPr id="27" name="直線矢印コネクタ 26">
          <a:extLst>
            <a:ext uri="{FF2B5EF4-FFF2-40B4-BE49-F238E27FC236}">
              <a16:creationId xmlns:a16="http://schemas.microsoft.com/office/drawing/2014/main" id="{00000000-0008-0000-0E00-00001B000000}"/>
            </a:ext>
          </a:extLst>
        </xdr:cNvPr>
        <xdr:cNvCxnSpPr/>
      </xdr:nvCxnSpPr>
      <xdr:spPr>
        <a:xfrm>
          <a:off x="12135971" y="11945471"/>
          <a:ext cx="921682" cy="3993495"/>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470647</xdr:colOff>
      <xdr:row>22</xdr:row>
      <xdr:rowOff>67235</xdr:rowOff>
    </xdr:from>
    <xdr:to>
      <xdr:col>35</xdr:col>
      <xdr:colOff>595312</xdr:colOff>
      <xdr:row>32</xdr:row>
      <xdr:rowOff>35718</xdr:rowOff>
    </xdr:to>
    <xdr:cxnSp macro="">
      <xdr:nvCxnSpPr>
        <xdr:cNvPr id="28" name="直線矢印コネクタ 27">
          <a:extLst>
            <a:ext uri="{FF2B5EF4-FFF2-40B4-BE49-F238E27FC236}">
              <a16:creationId xmlns:a16="http://schemas.microsoft.com/office/drawing/2014/main" id="{00000000-0008-0000-0E00-00001C000000}"/>
            </a:ext>
          </a:extLst>
        </xdr:cNvPr>
        <xdr:cNvCxnSpPr/>
      </xdr:nvCxnSpPr>
      <xdr:spPr>
        <a:xfrm>
          <a:off x="12841941" y="11923059"/>
          <a:ext cx="763400" cy="8462541"/>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34177</xdr:colOff>
      <xdr:row>43</xdr:row>
      <xdr:rowOff>1964531</xdr:rowOff>
    </xdr:from>
    <xdr:to>
      <xdr:col>6</xdr:col>
      <xdr:colOff>314324</xdr:colOff>
      <xdr:row>43</xdr:row>
      <xdr:rowOff>3001496</xdr:rowOff>
    </xdr:to>
    <xdr:sp macro="" textlink="">
      <xdr:nvSpPr>
        <xdr:cNvPr id="29" name="ストライプ矢印 28">
          <a:extLst>
            <a:ext uri="{FF2B5EF4-FFF2-40B4-BE49-F238E27FC236}">
              <a16:creationId xmlns:a16="http://schemas.microsoft.com/office/drawing/2014/main" id="{00000000-0008-0000-0E00-00001D000000}"/>
            </a:ext>
          </a:extLst>
        </xdr:cNvPr>
        <xdr:cNvSpPr/>
      </xdr:nvSpPr>
      <xdr:spPr>
        <a:xfrm>
          <a:off x="1596277" y="28644056"/>
          <a:ext cx="1308847" cy="103696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24652</xdr:colOff>
      <xdr:row>43</xdr:row>
      <xdr:rowOff>1952625</xdr:rowOff>
    </xdr:from>
    <xdr:to>
      <xdr:col>13</xdr:col>
      <xdr:colOff>314324</xdr:colOff>
      <xdr:row>43</xdr:row>
      <xdr:rowOff>3007658</xdr:rowOff>
    </xdr:to>
    <xdr:sp macro="" textlink="">
      <xdr:nvSpPr>
        <xdr:cNvPr id="30" name="ストライプ矢印 29">
          <a:extLst>
            <a:ext uri="{FF2B5EF4-FFF2-40B4-BE49-F238E27FC236}">
              <a16:creationId xmlns:a16="http://schemas.microsoft.com/office/drawing/2014/main" id="{00000000-0008-0000-0E00-00001E000000}"/>
            </a:ext>
          </a:extLst>
        </xdr:cNvPr>
        <xdr:cNvSpPr/>
      </xdr:nvSpPr>
      <xdr:spPr>
        <a:xfrm>
          <a:off x="2958352" y="28632150"/>
          <a:ext cx="2394697" cy="105503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14</xdr:col>
      <xdr:colOff>0</xdr:colOff>
      <xdr:row>43</xdr:row>
      <xdr:rowOff>1952625</xdr:rowOff>
    </xdr:from>
    <xdr:to>
      <xdr:col>21</xdr:col>
      <xdr:colOff>13608</xdr:colOff>
      <xdr:row>43</xdr:row>
      <xdr:rowOff>3011021</xdr:rowOff>
    </xdr:to>
    <xdr:sp macro="" textlink="">
      <xdr:nvSpPr>
        <xdr:cNvPr id="31" name="右矢印 30">
          <a:extLst>
            <a:ext uri="{FF2B5EF4-FFF2-40B4-BE49-F238E27FC236}">
              <a16:creationId xmlns:a16="http://schemas.microsoft.com/office/drawing/2014/main" id="{00000000-0008-0000-0E00-00001F000000}"/>
            </a:ext>
          </a:extLst>
        </xdr:cNvPr>
        <xdr:cNvSpPr/>
      </xdr:nvSpPr>
      <xdr:spPr>
        <a:xfrm>
          <a:off x="5374821" y="28636232"/>
          <a:ext cx="2394858" cy="1058396"/>
        </a:xfrm>
        <a:prstGeom prst="rightArrow">
          <a:avLst/>
        </a:prstGeom>
        <a:solidFill>
          <a:srgbClr val="F79646">
            <a:alpha val="50196"/>
          </a:srgbClr>
        </a:soli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ysClr val="windowText" lastClr="000000"/>
              </a:solidFill>
              <a:effectLst/>
              <a:latin typeface="+mn-lt"/>
              <a:ea typeface="+mn-ea"/>
              <a:cs typeface="+mn-cs"/>
            </a:rPr>
            <a:t>　　　</a:t>
          </a:r>
          <a:r>
            <a:rPr kumimoji="1" lang="ja-JP" altLang="ja-JP" sz="1050" b="1">
              <a:solidFill>
                <a:sysClr val="windowText" lastClr="000000"/>
              </a:solidFill>
              <a:effectLst/>
              <a:latin typeface="+mn-lt"/>
              <a:ea typeface="+mn-ea"/>
              <a:cs typeface="+mn-cs"/>
            </a:rPr>
            <a:t>対面指導は１週間に１回</a:t>
          </a:r>
          <a:endParaRPr kumimoji="1" lang="en-US" altLang="ja-JP" sz="105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ysClr val="windowText" lastClr="000000"/>
              </a:solidFill>
              <a:effectLst/>
              <a:latin typeface="+mn-lt"/>
              <a:ea typeface="+mn-ea"/>
              <a:cs typeface="+mn-cs"/>
            </a:rPr>
            <a:t>　　　</a:t>
          </a:r>
          <a:r>
            <a:rPr kumimoji="1" lang="ja-JP" altLang="ja-JP" sz="1050" b="1">
              <a:solidFill>
                <a:sysClr val="windowText" lastClr="000000"/>
              </a:solidFill>
              <a:effectLst/>
              <a:latin typeface="+mn-lt"/>
              <a:ea typeface="+mn-ea"/>
              <a:cs typeface="+mn-cs"/>
            </a:rPr>
            <a:t>（１時間）以上実施すること</a:t>
          </a:r>
          <a:endParaRPr lang="ja-JP" altLang="ja-JP" sz="1050" b="1">
            <a:solidFill>
              <a:sysClr val="windowText" lastClr="000000"/>
            </a:solidFill>
            <a:effectLst/>
          </a:endParaRPr>
        </a:p>
        <a:p>
          <a:pPr algn="l"/>
          <a:endParaRPr kumimoji="1" lang="ja-JP" altLang="en-US" sz="1050">
            <a:solidFill>
              <a:sysClr val="windowText" lastClr="000000"/>
            </a:solidFill>
          </a:endParaRPr>
        </a:p>
      </xdr:txBody>
    </xdr:sp>
    <xdr:clientData/>
  </xdr:twoCellAnchor>
  <xdr:twoCellAnchor>
    <xdr:from>
      <xdr:col>21</xdr:col>
      <xdr:colOff>15128</xdr:colOff>
      <xdr:row>43</xdr:row>
      <xdr:rowOff>1924050</xdr:rowOff>
    </xdr:from>
    <xdr:to>
      <xdr:col>28</xdr:col>
      <xdr:colOff>0</xdr:colOff>
      <xdr:row>43</xdr:row>
      <xdr:rowOff>2998133</xdr:rowOff>
    </xdr:to>
    <xdr:sp macro="" textlink="">
      <xdr:nvSpPr>
        <xdr:cNvPr id="32" name="ストライプ矢印 31">
          <a:extLst>
            <a:ext uri="{FF2B5EF4-FFF2-40B4-BE49-F238E27FC236}">
              <a16:creationId xmlns:a16="http://schemas.microsoft.com/office/drawing/2014/main" id="{00000000-0008-0000-0E00-000020000000}"/>
            </a:ext>
          </a:extLst>
        </xdr:cNvPr>
        <xdr:cNvSpPr/>
      </xdr:nvSpPr>
      <xdr:spPr>
        <a:xfrm>
          <a:off x="7771199" y="28607657"/>
          <a:ext cx="2366122" cy="107408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28</xdr:col>
      <xdr:colOff>38101</xdr:colOff>
      <xdr:row>43</xdr:row>
      <xdr:rowOff>1962150</xdr:rowOff>
    </xdr:from>
    <xdr:to>
      <xdr:col>32</xdr:col>
      <xdr:colOff>0</xdr:colOff>
      <xdr:row>43</xdr:row>
      <xdr:rowOff>3030071</xdr:rowOff>
    </xdr:to>
    <xdr:sp macro="" textlink="">
      <xdr:nvSpPr>
        <xdr:cNvPr id="33" name="ストライプ矢印 32">
          <a:extLst>
            <a:ext uri="{FF2B5EF4-FFF2-40B4-BE49-F238E27FC236}">
              <a16:creationId xmlns:a16="http://schemas.microsoft.com/office/drawing/2014/main" id="{00000000-0008-0000-0E00-000021000000}"/>
            </a:ext>
          </a:extLst>
        </xdr:cNvPr>
        <xdr:cNvSpPr/>
      </xdr:nvSpPr>
      <xdr:spPr>
        <a:xfrm>
          <a:off x="10220326" y="28641675"/>
          <a:ext cx="1333499" cy="1067921"/>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309562</xdr:colOff>
      <xdr:row>41</xdr:row>
      <xdr:rowOff>2797968</xdr:rowOff>
    </xdr:from>
    <xdr:to>
      <xdr:col>34</xdr:col>
      <xdr:colOff>202406</xdr:colOff>
      <xdr:row>43</xdr:row>
      <xdr:rowOff>488156</xdr:rowOff>
    </xdr:to>
    <xdr:sp macro="" textlink="">
      <xdr:nvSpPr>
        <xdr:cNvPr id="34" name="線吹き出し 1 (枠付き) 33">
          <a:extLst>
            <a:ext uri="{FF2B5EF4-FFF2-40B4-BE49-F238E27FC236}">
              <a16:creationId xmlns:a16="http://schemas.microsoft.com/office/drawing/2014/main" id="{00000000-0008-0000-0E00-000022000000}"/>
            </a:ext>
          </a:extLst>
        </xdr:cNvPr>
        <xdr:cNvSpPr/>
      </xdr:nvSpPr>
      <xdr:spPr>
        <a:xfrm>
          <a:off x="9805987" y="26019918"/>
          <a:ext cx="2636044" cy="1147763"/>
        </a:xfrm>
        <a:prstGeom prst="borderCallout1">
          <a:avLst>
            <a:gd name="adj1" fmla="val 93001"/>
            <a:gd name="adj2" fmla="val 31134"/>
            <a:gd name="adj3" fmla="val 264814"/>
            <a:gd name="adj4" fmla="val 45391"/>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訓練最終週において、１週間の期間がない場合は、必ずしも対面指導を実施する必要がないが、実施した方が望ましいこと。</a:t>
          </a:r>
        </a:p>
      </xdr:txBody>
    </xdr:sp>
    <xdr:clientData/>
  </xdr:twoCellAnchor>
  <xdr:twoCellAnchor>
    <xdr:from>
      <xdr:col>5</xdr:col>
      <xdr:colOff>154781</xdr:colOff>
      <xdr:row>44</xdr:row>
      <xdr:rowOff>142874</xdr:rowOff>
    </xdr:from>
    <xdr:to>
      <xdr:col>11</xdr:col>
      <xdr:colOff>333374</xdr:colOff>
      <xdr:row>47</xdr:row>
      <xdr:rowOff>71437</xdr:rowOff>
    </xdr:to>
    <xdr:sp macro="" textlink="">
      <xdr:nvSpPr>
        <xdr:cNvPr id="35" name="線吹き出し 1 (枠付き) 34">
          <a:extLst>
            <a:ext uri="{FF2B5EF4-FFF2-40B4-BE49-F238E27FC236}">
              <a16:creationId xmlns:a16="http://schemas.microsoft.com/office/drawing/2014/main" id="{00000000-0008-0000-0E00-000023000000}"/>
            </a:ext>
          </a:extLst>
        </xdr:cNvPr>
        <xdr:cNvSpPr/>
      </xdr:nvSpPr>
      <xdr:spPr>
        <a:xfrm>
          <a:off x="2407163" y="29905698"/>
          <a:ext cx="2307711" cy="948298"/>
        </a:xfrm>
        <a:prstGeom prst="borderCallout1">
          <a:avLst>
            <a:gd name="adj1" fmla="val 85364"/>
            <a:gd name="adj2" fmla="val 4154"/>
            <a:gd name="adj3" fmla="val 114169"/>
            <a:gd name="adj4" fmla="val -881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ja-JP" sz="1100" b="1" u="sng">
              <a:solidFill>
                <a:schemeClr val="dk1"/>
              </a:solidFill>
              <a:effectLst/>
              <a:latin typeface="+mn-lt"/>
              <a:ea typeface="+mn-ea"/>
              <a:cs typeface="+mn-cs"/>
            </a:rPr>
            <a:t>訓練実施機関が受講者ごとに行う科目については</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受講者１人当たりの訓練時間を記載してください。</a:t>
          </a:r>
          <a:endParaRPr kumimoji="1" lang="ja-JP" altLang="en-US" sz="1100" b="1"/>
        </a:p>
      </xdr:txBody>
    </xdr:sp>
    <xdr:clientData/>
  </xdr:twoCellAnchor>
  <xdr:twoCellAnchor>
    <xdr:from>
      <xdr:col>11</xdr:col>
      <xdr:colOff>95251</xdr:colOff>
      <xdr:row>46</xdr:row>
      <xdr:rowOff>142874</xdr:rowOff>
    </xdr:from>
    <xdr:to>
      <xdr:col>13</xdr:col>
      <xdr:colOff>59531</xdr:colOff>
      <xdr:row>47</xdr:row>
      <xdr:rowOff>238125</xdr:rowOff>
    </xdr:to>
    <xdr:cxnSp macro="">
      <xdr:nvCxnSpPr>
        <xdr:cNvPr id="36" name="直線コネクタ 35">
          <a:extLst>
            <a:ext uri="{FF2B5EF4-FFF2-40B4-BE49-F238E27FC236}">
              <a16:creationId xmlns:a16="http://schemas.microsoft.com/office/drawing/2014/main" id="{00000000-0008-0000-0E00-000024000000}"/>
            </a:ext>
          </a:extLst>
        </xdr:cNvPr>
        <xdr:cNvCxnSpPr/>
      </xdr:nvCxnSpPr>
      <xdr:spPr>
        <a:xfrm>
          <a:off x="4448176" y="30546674"/>
          <a:ext cx="650080" cy="457201"/>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78442</xdr:colOff>
      <xdr:row>35</xdr:row>
      <xdr:rowOff>166685</xdr:rowOff>
    </xdr:from>
    <xdr:to>
      <xdr:col>35</xdr:col>
      <xdr:colOff>785813</xdr:colOff>
      <xdr:row>40</xdr:row>
      <xdr:rowOff>119061</xdr:rowOff>
    </xdr:to>
    <xdr:sp macro="" textlink="">
      <xdr:nvSpPr>
        <xdr:cNvPr id="37" name="線吹き出し 1 (枠付き) 36">
          <a:extLst>
            <a:ext uri="{FF2B5EF4-FFF2-40B4-BE49-F238E27FC236}">
              <a16:creationId xmlns:a16="http://schemas.microsoft.com/office/drawing/2014/main" id="{00000000-0008-0000-0E00-000025000000}"/>
            </a:ext>
          </a:extLst>
        </xdr:cNvPr>
        <xdr:cNvSpPr/>
      </xdr:nvSpPr>
      <xdr:spPr>
        <a:xfrm>
          <a:off x="11754971" y="21939714"/>
          <a:ext cx="2040871" cy="1106582"/>
        </a:xfrm>
        <a:prstGeom prst="borderCallout1">
          <a:avLst>
            <a:gd name="adj1" fmla="val 30507"/>
            <a:gd name="adj2" fmla="val 3333"/>
            <a:gd name="adj3" fmla="val 8396"/>
            <a:gd name="adj4" fmla="val -5200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訓練の合計時間を記載してください。</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①</a:t>
          </a:r>
          <a:r>
            <a:rPr kumimoji="1" lang="ja-JP" altLang="en-US" sz="1800" b="1">
              <a:solidFill>
                <a:srgbClr val="FF0000"/>
              </a:solidFill>
              <a:effectLst/>
              <a:latin typeface="+mn-lt"/>
              <a:ea typeface="+mn-ea"/>
              <a:cs typeface="+mn-cs"/>
            </a:rPr>
            <a:t>）</a:t>
          </a:r>
          <a:r>
            <a:rPr kumimoji="1" lang="en-US"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②</a:t>
          </a:r>
          <a:r>
            <a:rPr kumimoji="1" lang="en-US" altLang="ja-JP" sz="1800" b="1">
              <a:solidFill>
                <a:srgbClr val="FF0000"/>
              </a:solidFill>
              <a:effectLst/>
              <a:latin typeface="+mn-lt"/>
              <a:ea typeface="+mn-ea"/>
              <a:cs typeface="+mn-cs"/>
            </a:rPr>
            <a:t>-1</a:t>
          </a:r>
          <a:r>
            <a:rPr kumimoji="1" lang="ja-JP" altLang="en-US" sz="1800" b="1">
              <a:solidFill>
                <a:srgbClr val="FF0000"/>
              </a:solidFill>
              <a:effectLst/>
              <a:latin typeface="+mn-lt"/>
              <a:ea typeface="+mn-ea"/>
              <a:cs typeface="+mn-cs"/>
            </a:rPr>
            <a:t>）</a:t>
          </a:r>
          <a:endParaRPr lang="ja-JP" altLang="ja-JP" sz="1800">
            <a:solidFill>
              <a:srgbClr val="FF0000"/>
            </a:solidFill>
            <a:effectLst/>
          </a:endParaRPr>
        </a:p>
      </xdr:txBody>
    </xdr:sp>
    <xdr:clientData/>
  </xdr:twoCellAnchor>
  <xdr:twoCellAnchor>
    <xdr:from>
      <xdr:col>33</xdr:col>
      <xdr:colOff>336176</xdr:colOff>
      <xdr:row>39</xdr:row>
      <xdr:rowOff>212911</xdr:rowOff>
    </xdr:from>
    <xdr:to>
      <xdr:col>35</xdr:col>
      <xdr:colOff>47624</xdr:colOff>
      <xdr:row>42</xdr:row>
      <xdr:rowOff>71437</xdr:rowOff>
    </xdr:to>
    <xdr:cxnSp macro="">
      <xdr:nvCxnSpPr>
        <xdr:cNvPr id="38" name="直線矢印コネクタ 37">
          <a:extLst>
            <a:ext uri="{FF2B5EF4-FFF2-40B4-BE49-F238E27FC236}">
              <a16:creationId xmlns:a16="http://schemas.microsoft.com/office/drawing/2014/main" id="{00000000-0008-0000-0E00-000026000000}"/>
            </a:ext>
          </a:extLst>
        </xdr:cNvPr>
        <xdr:cNvCxnSpPr/>
      </xdr:nvCxnSpPr>
      <xdr:spPr>
        <a:xfrm>
          <a:off x="12360088" y="22916029"/>
          <a:ext cx="697565" cy="3455614"/>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44824</xdr:colOff>
      <xdr:row>39</xdr:row>
      <xdr:rowOff>201706</xdr:rowOff>
    </xdr:from>
    <xdr:to>
      <xdr:col>35</xdr:col>
      <xdr:colOff>595312</xdr:colOff>
      <xdr:row>47</xdr:row>
      <xdr:rowOff>35718</xdr:rowOff>
    </xdr:to>
    <xdr:cxnSp macro="">
      <xdr:nvCxnSpPr>
        <xdr:cNvPr id="39" name="直線矢印コネクタ 38">
          <a:extLst>
            <a:ext uri="{FF2B5EF4-FFF2-40B4-BE49-F238E27FC236}">
              <a16:creationId xmlns:a16="http://schemas.microsoft.com/office/drawing/2014/main" id="{00000000-0008-0000-0E00-000027000000}"/>
            </a:ext>
          </a:extLst>
        </xdr:cNvPr>
        <xdr:cNvCxnSpPr/>
      </xdr:nvCxnSpPr>
      <xdr:spPr>
        <a:xfrm>
          <a:off x="13054853" y="22904824"/>
          <a:ext cx="550488" cy="7913453"/>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132566</xdr:colOff>
      <xdr:row>82</xdr:row>
      <xdr:rowOff>25812</xdr:rowOff>
    </xdr:from>
    <xdr:to>
      <xdr:col>35</xdr:col>
      <xdr:colOff>721278</xdr:colOff>
      <xdr:row>106</xdr:row>
      <xdr:rowOff>156883</xdr:rowOff>
    </xdr:to>
    <xdr:sp macro="" textlink="">
      <xdr:nvSpPr>
        <xdr:cNvPr id="40" name="フローチャート: 処理 39">
          <a:extLst>
            <a:ext uri="{FF2B5EF4-FFF2-40B4-BE49-F238E27FC236}">
              <a16:creationId xmlns:a16="http://schemas.microsoft.com/office/drawing/2014/main" id="{00000000-0008-0000-0E00-000028000000}"/>
            </a:ext>
          </a:extLst>
        </xdr:cNvPr>
        <xdr:cNvSpPr/>
      </xdr:nvSpPr>
      <xdr:spPr>
        <a:xfrm>
          <a:off x="132566" y="38361136"/>
          <a:ext cx="13598741" cy="4165188"/>
        </a:xfrm>
        <a:prstGeom prst="flowChartProcess">
          <a:avLst/>
        </a:prstGeom>
      </xdr:spPr>
      <xdr:style>
        <a:lnRef idx="2">
          <a:schemeClr val="dk1"/>
        </a:lnRef>
        <a:fillRef idx="1">
          <a:schemeClr val="lt1"/>
        </a:fillRef>
        <a:effectRef idx="0">
          <a:schemeClr val="dk1"/>
        </a:effectRef>
        <a:fontRef idx="minor">
          <a:schemeClr val="dk1"/>
        </a:fontRef>
      </xdr:style>
      <xdr:txBody>
        <a:bodyPr vertOverflow="clip" horzOverflow="clip" bIns="0" rtlCol="0" anchor="t"/>
        <a:lstStyle/>
        <a:p>
          <a:pPr algn="l"/>
          <a:r>
            <a:rPr kumimoji="1" lang="en-US" altLang="ja-JP" sz="1200" b="1" u="sng">
              <a:latin typeface="+mn-ea"/>
              <a:ea typeface="+mn-ea"/>
            </a:rPr>
            <a:t>【</a:t>
          </a:r>
          <a:r>
            <a:rPr kumimoji="1" lang="ja-JP" altLang="en-US" sz="1200" b="1" u="sng">
              <a:latin typeface="+mn-ea"/>
              <a:ea typeface="+mn-ea"/>
            </a:rPr>
            <a:t>成績考査（修了考査を含む）の記載方法について</a:t>
          </a:r>
          <a:r>
            <a:rPr kumimoji="1" lang="en-US" altLang="ja-JP" sz="1200" b="1" u="sng">
              <a:latin typeface="+mn-ea"/>
              <a:ea typeface="+mn-ea"/>
            </a:rPr>
            <a:t>】</a:t>
          </a:r>
        </a:p>
        <a:p>
          <a:pPr algn="l"/>
          <a:r>
            <a:rPr kumimoji="1" lang="ja-JP" altLang="en-US" sz="1200">
              <a:latin typeface="+mn-ea"/>
              <a:ea typeface="+mn-ea"/>
            </a:rPr>
            <a:t>成績考査については、通所、通信（同時双方向型）又は実施日時を特定しない方法により実施が可能です。</a:t>
          </a:r>
          <a:endParaRPr kumimoji="1" lang="en-US" altLang="ja-JP" sz="1200">
            <a:latin typeface="+mn-ea"/>
            <a:ea typeface="+mn-ea"/>
          </a:endParaRPr>
        </a:p>
        <a:p>
          <a:pPr algn="l"/>
          <a:r>
            <a:rPr kumimoji="1" lang="ja-JP" altLang="en-US" sz="1200">
              <a:latin typeface="+mn-ea"/>
              <a:ea typeface="+mn-ea"/>
            </a:rPr>
            <a:t>実施方法によって、認定様式第６号への記載方法が変わりますので、以下を参考に記載してください。</a:t>
          </a:r>
          <a:endParaRPr kumimoji="1" lang="en-US" altLang="ja-JP" sz="1200">
            <a:latin typeface="+mn-ea"/>
            <a:ea typeface="+mn-ea"/>
          </a:endParaRPr>
        </a:p>
        <a:p>
          <a:pPr algn="l"/>
          <a:r>
            <a:rPr kumimoji="1" lang="ja-JP" altLang="en-US" sz="1200">
              <a:solidFill>
                <a:schemeClr val="tx1"/>
              </a:solidFill>
              <a:latin typeface="+mn-ea"/>
              <a:ea typeface="+mn-ea"/>
            </a:rPr>
            <a:t>なお、以下の参考の以外を検討していましたら、事前に機構支部へご相談ください。</a:t>
          </a:r>
          <a:endParaRPr kumimoji="1" lang="en-US" altLang="ja-JP" sz="1200">
            <a:solidFill>
              <a:schemeClr val="tx1"/>
            </a:solidFill>
            <a:latin typeface="+mn-ea"/>
            <a:ea typeface="+mn-ea"/>
          </a:endParaRPr>
        </a:p>
        <a:p>
          <a:pPr algn="l"/>
          <a:endParaRPr kumimoji="1" lang="en-US" altLang="ja-JP" sz="1200">
            <a:latin typeface="+mn-ea"/>
            <a:ea typeface="+mn-ea"/>
          </a:endParaRPr>
        </a:p>
        <a:p>
          <a:pPr algn="l"/>
          <a:r>
            <a:rPr kumimoji="1" lang="ja-JP" altLang="en-US" sz="1200">
              <a:latin typeface="+mn-ea"/>
              <a:ea typeface="+mn-ea"/>
            </a:rPr>
            <a:t>（参考）</a:t>
          </a:r>
          <a:endParaRPr kumimoji="1" lang="en-US" altLang="ja-JP" sz="1200">
            <a:latin typeface="+mn-ea"/>
            <a:ea typeface="+mn-ea"/>
          </a:endParaRPr>
        </a:p>
        <a:p>
          <a:r>
            <a:rPr kumimoji="1" lang="ja-JP" altLang="en-US" sz="1200" b="1" i="0" u="sng" strike="noStrike" baseline="0">
              <a:solidFill>
                <a:schemeClr val="dk1"/>
              </a:solidFill>
              <a:latin typeface="+mn-ea"/>
              <a:ea typeface="+mn-ea"/>
              <a:cs typeface="+mn-cs"/>
            </a:rPr>
            <a:t>１．</a:t>
          </a:r>
          <a:r>
            <a:rPr lang="ja-JP" altLang="ja-JP" sz="1200" b="1" i="0" u="sng" baseline="0">
              <a:solidFill>
                <a:schemeClr val="dk1"/>
              </a:solidFill>
              <a:effectLst/>
              <a:latin typeface="+mn-ea"/>
              <a:ea typeface="+mn-ea"/>
              <a:cs typeface="+mn-cs"/>
            </a:rPr>
            <a:t>あらかじめ実施日を定めて通所形式により実施する</a:t>
          </a:r>
          <a:r>
            <a:rPr lang="ja-JP" altLang="en-US" sz="1200" b="1" i="0" u="sng" baseline="0">
              <a:solidFill>
                <a:schemeClr val="dk1"/>
              </a:solidFill>
              <a:effectLst/>
              <a:latin typeface="+mn-ea"/>
              <a:ea typeface="+mn-ea"/>
              <a:cs typeface="+mn-cs"/>
            </a:rPr>
            <a:t>方法</a:t>
          </a:r>
          <a:endParaRPr lang="en-US" altLang="ja-JP" sz="1200" b="1" i="0" u="sng" baseline="0">
            <a:solidFill>
              <a:schemeClr val="dk1"/>
            </a:solidFill>
            <a:effectLst/>
            <a:latin typeface="+mn-ea"/>
            <a:ea typeface="+mn-ea"/>
            <a:cs typeface="+mn-cs"/>
          </a:endParaRPr>
        </a:p>
        <a:p>
          <a:r>
            <a:rPr kumimoji="1" lang="ja-JP" altLang="en-US" sz="1200" b="0" i="0" u="none" strike="noStrike" baseline="0">
              <a:solidFill>
                <a:schemeClr val="dk1"/>
              </a:solidFill>
              <a:effectLst/>
              <a:latin typeface="+mn-ea"/>
              <a:ea typeface="+mn-ea"/>
              <a:cs typeface="+mn-cs"/>
            </a:rPr>
            <a:t>「②実施日が特定されている科目」欄に「成績考査」と記載し、「②開始時間」及び「②終了時間」、「②－１ユニットに含めない訓練時間」欄に、それぞれ記載をお願いいたします。</a:t>
          </a:r>
          <a:r>
            <a:rPr kumimoji="1" lang="ja-JP" altLang="en-US" sz="1200" b="1" i="0" u="none" strike="noStrike" baseline="0">
              <a:solidFill>
                <a:srgbClr val="FF0000"/>
              </a:solidFill>
              <a:effectLst/>
              <a:latin typeface="+mn-ea"/>
              <a:ea typeface="+mn-ea"/>
              <a:cs typeface="+mn-cs"/>
            </a:rPr>
            <a:t>→記載例１か月目を参照</a:t>
          </a:r>
          <a:endParaRPr kumimoji="1" lang="en-US" altLang="ja-JP" sz="1200" b="1" i="0" u="none" strike="noStrike" baseline="0">
            <a:solidFill>
              <a:srgbClr val="FF0000"/>
            </a:solidFill>
            <a:latin typeface="+mn-ea"/>
            <a:ea typeface="+mn-ea"/>
            <a:cs typeface="+mn-cs"/>
          </a:endParaRPr>
        </a:p>
        <a:p>
          <a:r>
            <a:rPr kumimoji="1" lang="en-US" altLang="ja-JP" sz="1200" b="0" i="0" u="none" strike="noStrike" baseline="0">
              <a:solidFill>
                <a:schemeClr val="dk1"/>
              </a:solidFill>
              <a:latin typeface="+mn-ea"/>
              <a:ea typeface="+mn-ea"/>
              <a:cs typeface="+mn-cs"/>
            </a:rPr>
            <a:t>※</a:t>
          </a:r>
          <a:r>
            <a:rPr kumimoji="1" lang="ja-JP" altLang="en-US" sz="1200" b="0" i="0" u="none" strike="noStrike" baseline="0">
              <a:solidFill>
                <a:schemeClr val="dk1"/>
              </a:solidFill>
              <a:latin typeface="+mn-ea"/>
              <a:ea typeface="+mn-ea"/>
              <a:cs typeface="+mn-cs"/>
            </a:rPr>
            <a:t>同時双方向型の通信を用いて実施する場合も同様の記載となります（「②オンライン」欄に「〇」を記載してください。）。</a:t>
          </a:r>
          <a:endParaRPr kumimoji="1" lang="en-US" altLang="ja-JP" sz="1200" b="0" i="0" u="none" strike="noStrike" baseline="0">
            <a:solidFill>
              <a:schemeClr val="dk1"/>
            </a:solidFill>
            <a:latin typeface="+mn-ea"/>
            <a:ea typeface="+mn-ea"/>
            <a:cs typeface="+mn-cs"/>
          </a:endParaRPr>
        </a:p>
        <a:p>
          <a:endParaRPr kumimoji="1" lang="en-US" altLang="ja-JP" sz="1200" b="0" i="0" u="none" strike="noStrike" baseline="0">
            <a:solidFill>
              <a:schemeClr val="dk1"/>
            </a:solidFill>
            <a:latin typeface="+mn-ea"/>
            <a:ea typeface="+mn-ea"/>
            <a:cs typeface="+mn-cs"/>
          </a:endParaRPr>
        </a:p>
        <a:p>
          <a:r>
            <a:rPr kumimoji="1" lang="ja-JP" altLang="en-US" sz="1200" b="1" i="0" u="sng" strike="noStrike" baseline="0">
              <a:solidFill>
                <a:schemeClr val="dk1"/>
              </a:solidFill>
              <a:latin typeface="+mn-ea"/>
              <a:ea typeface="+mn-ea"/>
              <a:cs typeface="+mn-cs"/>
            </a:rPr>
            <a:t>２．</a:t>
          </a:r>
          <a:r>
            <a:rPr lang="ja-JP" altLang="en-US" sz="1200" b="1" i="0" u="sng" strike="noStrike" baseline="0">
              <a:solidFill>
                <a:schemeClr val="dk1"/>
              </a:solidFill>
              <a:latin typeface="+mn-ea"/>
              <a:ea typeface="+mn-ea"/>
              <a:cs typeface="+mn-cs"/>
            </a:rPr>
            <a:t>ＬＭＳで成績考査用の教材を掲載し、</a:t>
          </a:r>
          <a:r>
            <a:rPr lang="ja-JP" altLang="en-US" sz="1200" b="1" i="0" u="sng" strike="noStrike" baseline="0">
              <a:solidFill>
                <a:schemeClr val="tx1"/>
              </a:solidFill>
              <a:latin typeface="+mn-ea"/>
              <a:ea typeface="+mn-ea"/>
              <a:cs typeface="+mn-cs"/>
            </a:rPr>
            <a:t>期限</a:t>
          </a:r>
          <a:r>
            <a:rPr lang="ja-JP" altLang="en-US" sz="1200" b="1" i="0" u="sng" strike="noStrike" baseline="0">
              <a:solidFill>
                <a:schemeClr val="dk1"/>
              </a:solidFill>
              <a:latin typeface="+mn-ea"/>
              <a:ea typeface="+mn-ea"/>
              <a:cs typeface="+mn-cs"/>
            </a:rPr>
            <a:t>を設けて受講させる方法</a:t>
          </a:r>
          <a:endParaRPr lang="en-US" altLang="ja-JP" sz="1200" b="1" i="0" u="sng" strike="noStrike" baseline="0">
            <a:solidFill>
              <a:schemeClr val="dk1"/>
            </a:solidFill>
            <a:latin typeface="+mn-ea"/>
            <a:ea typeface="+mn-ea"/>
            <a:cs typeface="+mn-cs"/>
          </a:endParaRPr>
        </a:p>
        <a:p>
          <a:r>
            <a:rPr lang="ja-JP" altLang="en-US" sz="1200" b="0" i="0" u="none" strike="noStrike" baseline="0">
              <a:solidFill>
                <a:schemeClr val="dk1"/>
              </a:solidFill>
              <a:latin typeface="+mn-ea"/>
              <a:ea typeface="+mn-ea"/>
              <a:cs typeface="+mn-cs"/>
            </a:rPr>
            <a:t>「①実施日が特定されていない科目」欄に「成績考査」と記載し、「②－１ユニットに含めない訓練時間」欄に、訓練時間の記載をお願いいたします。</a:t>
          </a:r>
          <a:r>
            <a:rPr lang="ja-JP" altLang="en-US" sz="1200" b="1" i="0" u="none" strike="noStrike" baseline="0">
              <a:solidFill>
                <a:srgbClr val="FF0000"/>
              </a:solidFill>
              <a:latin typeface="+mn-ea"/>
              <a:ea typeface="+mn-ea"/>
              <a:cs typeface="+mn-cs"/>
            </a:rPr>
            <a:t>→記載例２か月目を参照</a:t>
          </a:r>
          <a:endParaRPr lang="en-US" altLang="ja-JP" sz="1200" b="1" i="0" u="none" strike="noStrike" baseline="0">
            <a:solidFill>
              <a:srgbClr val="FF0000"/>
            </a:solidFill>
            <a:latin typeface="+mn-ea"/>
            <a:ea typeface="+mn-ea"/>
            <a:cs typeface="+mn-cs"/>
          </a:endParaRPr>
        </a:p>
        <a:p>
          <a:endParaRPr lang="en-US" altLang="ja-JP" sz="1200" b="0" i="0" u="none" strike="noStrike" baseline="0">
            <a:solidFill>
              <a:schemeClr val="dk1"/>
            </a:solidFill>
            <a:latin typeface="+mn-ea"/>
            <a:ea typeface="+mn-ea"/>
            <a:cs typeface="+mn-cs"/>
          </a:endParaRPr>
        </a:p>
        <a:p>
          <a:r>
            <a:rPr lang="ja-JP" altLang="en-US" sz="1200" b="1" i="0" u="sng" strike="noStrike" baseline="0">
              <a:solidFill>
                <a:schemeClr val="dk1"/>
              </a:solidFill>
              <a:latin typeface="+mn-ea"/>
              <a:ea typeface="+mn-ea"/>
              <a:cs typeface="+mn-cs"/>
            </a:rPr>
            <a:t>３．</a:t>
          </a:r>
          <a:r>
            <a:rPr lang="ja-JP" altLang="ja-JP" sz="1200" b="1" u="sng">
              <a:solidFill>
                <a:schemeClr val="dk1"/>
              </a:solidFill>
              <a:effectLst/>
              <a:latin typeface="+mn-ea"/>
              <a:ea typeface="+mn-ea"/>
              <a:cs typeface="+mn-cs"/>
            </a:rPr>
            <a:t>成果物の提出をもって成績考査とする</a:t>
          </a:r>
          <a:r>
            <a:rPr lang="ja-JP" altLang="en-US" sz="1200" b="1" u="sng">
              <a:solidFill>
                <a:schemeClr val="dk1"/>
              </a:solidFill>
              <a:effectLst/>
              <a:latin typeface="+mn-ea"/>
              <a:ea typeface="+mn-ea"/>
              <a:cs typeface="+mn-cs"/>
            </a:rPr>
            <a:t>方法</a:t>
          </a:r>
          <a:endParaRPr lang="en-US" altLang="ja-JP" sz="1200" b="1" u="sng">
            <a:solidFill>
              <a:schemeClr val="dk1"/>
            </a:solidFill>
            <a:effectLst/>
            <a:latin typeface="+mn-ea"/>
            <a:ea typeface="+mn-ea"/>
            <a:cs typeface="+mn-cs"/>
          </a:endParaRPr>
        </a:p>
        <a:p>
          <a:r>
            <a:rPr lang="ja-JP" altLang="ja-JP" sz="1200">
              <a:solidFill>
                <a:schemeClr val="dk1"/>
              </a:solidFill>
              <a:effectLst/>
              <a:latin typeface="+mn-ea"/>
              <a:ea typeface="+mn-ea"/>
              <a:cs typeface="+mn-cs"/>
            </a:rPr>
            <a:t>「①実施日が特定されていない科目」</a:t>
          </a:r>
          <a:r>
            <a:rPr lang="ja-JP" altLang="en-US" sz="1200">
              <a:solidFill>
                <a:schemeClr val="dk1"/>
              </a:solidFill>
              <a:effectLst/>
              <a:latin typeface="+mn-ea"/>
              <a:ea typeface="+mn-ea"/>
              <a:cs typeface="+mn-cs"/>
            </a:rPr>
            <a:t>欄</a:t>
          </a:r>
          <a:r>
            <a:rPr lang="ja-JP" altLang="ja-JP" sz="1200">
              <a:solidFill>
                <a:schemeClr val="dk1"/>
              </a:solidFill>
              <a:effectLst/>
              <a:latin typeface="+mn-ea"/>
              <a:ea typeface="+mn-ea"/>
              <a:cs typeface="+mn-cs"/>
            </a:rPr>
            <a:t>に、修了制作を行う科目を「実技科目」として記載し、その最終日に「修了考査</a:t>
          </a:r>
          <a:r>
            <a:rPr lang="ja-JP" altLang="en-US" sz="1200">
              <a:solidFill>
                <a:schemeClr val="dk1"/>
              </a:solidFill>
              <a:effectLst/>
              <a:latin typeface="+mn-ea"/>
              <a:ea typeface="+mn-ea"/>
              <a:cs typeface="+mn-cs"/>
            </a:rPr>
            <a:t>（又は成績考査）</a:t>
          </a:r>
          <a:r>
            <a:rPr lang="ja-JP" altLang="ja-JP" sz="1200">
              <a:solidFill>
                <a:schemeClr val="dk1"/>
              </a:solidFill>
              <a:effectLst/>
              <a:latin typeface="+mn-ea"/>
              <a:ea typeface="+mn-ea"/>
              <a:cs typeface="+mn-cs"/>
            </a:rPr>
            <a:t>」の科目を計上</a:t>
          </a:r>
          <a:r>
            <a:rPr lang="ja-JP" altLang="en-US" sz="1200">
              <a:solidFill>
                <a:schemeClr val="dk1"/>
              </a:solidFill>
              <a:effectLst/>
              <a:latin typeface="+mn-ea"/>
              <a:ea typeface="+mn-ea"/>
              <a:cs typeface="+mn-cs"/>
            </a:rPr>
            <a:t>してください。</a:t>
          </a:r>
          <a:endParaRPr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ea"/>
              <a:ea typeface="+mn-ea"/>
              <a:cs typeface="+mn-cs"/>
            </a:rPr>
            <a:t>なお、修了考査</a:t>
          </a:r>
          <a:r>
            <a:rPr lang="ja-JP" altLang="en-US" sz="1200">
              <a:solidFill>
                <a:schemeClr val="dk1"/>
              </a:solidFill>
              <a:effectLst/>
              <a:latin typeface="+mn-ea"/>
              <a:ea typeface="+mn-ea"/>
              <a:cs typeface="+mn-cs"/>
            </a:rPr>
            <a:t>（又は成績考査）</a:t>
          </a:r>
          <a:r>
            <a:rPr lang="ja-JP" altLang="ja-JP" sz="1200">
              <a:solidFill>
                <a:schemeClr val="dk1"/>
              </a:solidFill>
              <a:effectLst/>
              <a:latin typeface="+mn-ea"/>
              <a:ea typeface="+mn-ea"/>
              <a:cs typeface="+mn-cs"/>
            </a:rPr>
            <a:t>の訓練時間については、「②</a:t>
          </a:r>
          <a:r>
            <a:rPr lang="en-US" altLang="ja-JP" sz="1200">
              <a:solidFill>
                <a:schemeClr val="dk1"/>
              </a:solidFill>
              <a:effectLst/>
              <a:latin typeface="+mn-ea"/>
              <a:ea typeface="+mn-ea"/>
              <a:cs typeface="+mn-cs"/>
            </a:rPr>
            <a:t>-1</a:t>
          </a:r>
          <a:r>
            <a:rPr lang="ja-JP" altLang="ja-JP" sz="1200">
              <a:solidFill>
                <a:schemeClr val="dk1"/>
              </a:solidFill>
              <a:effectLst/>
              <a:latin typeface="+mn-ea"/>
              <a:ea typeface="+mn-ea"/>
              <a:cs typeface="+mn-cs"/>
            </a:rPr>
            <a:t>ユニットに含めない訓練時間」欄に</a:t>
          </a:r>
          <a:r>
            <a:rPr lang="ja-JP" altLang="en-US" sz="1200">
              <a:solidFill>
                <a:schemeClr val="dk1"/>
              </a:solidFill>
              <a:effectLst/>
              <a:latin typeface="+mn-ea"/>
              <a:ea typeface="+mn-ea"/>
              <a:cs typeface="+mn-cs"/>
            </a:rPr>
            <a:t>、</a:t>
          </a:r>
          <a:r>
            <a:rPr lang="ja-JP" altLang="ja-JP" sz="1200">
              <a:solidFill>
                <a:schemeClr val="dk1"/>
              </a:solidFill>
              <a:effectLst/>
              <a:latin typeface="+mn-ea"/>
              <a:ea typeface="+mn-ea"/>
              <a:cs typeface="+mn-cs"/>
            </a:rPr>
            <a:t>記載しな</a:t>
          </a:r>
          <a:r>
            <a:rPr lang="ja-JP" altLang="en-US" sz="1200">
              <a:solidFill>
                <a:schemeClr val="dk1"/>
              </a:solidFill>
              <a:effectLst/>
              <a:latin typeface="+mn-ea"/>
              <a:ea typeface="+mn-ea"/>
              <a:cs typeface="+mn-cs"/>
            </a:rPr>
            <a:t>いでください</a:t>
          </a:r>
          <a:r>
            <a:rPr lang="en-US" altLang="ja-JP" sz="1200">
              <a:solidFill>
                <a:schemeClr val="dk1"/>
              </a:solidFill>
              <a:effectLst/>
              <a:latin typeface="+mn-ea"/>
              <a:ea typeface="+mn-ea"/>
              <a:cs typeface="+mn-cs"/>
            </a:rPr>
            <a:t>(</a:t>
          </a:r>
          <a:r>
            <a:rPr lang="ja-JP" altLang="ja-JP" sz="1200">
              <a:solidFill>
                <a:schemeClr val="dk1"/>
              </a:solidFill>
              <a:effectLst/>
              <a:latin typeface="+mn-ea"/>
              <a:ea typeface="+mn-ea"/>
              <a:cs typeface="+mn-cs"/>
            </a:rPr>
            <a:t>制作物を提出する時間については記載できないため</a:t>
          </a:r>
          <a:r>
            <a:rPr lang="en-US" altLang="ja-JP" sz="1200">
              <a:solidFill>
                <a:schemeClr val="dk1"/>
              </a:solidFill>
              <a:effectLst/>
              <a:latin typeface="+mn-ea"/>
              <a:ea typeface="+mn-ea"/>
              <a:cs typeface="+mn-cs"/>
            </a:rPr>
            <a:t>)</a:t>
          </a:r>
          <a:r>
            <a:rPr lang="ja-JP" altLang="ja-JP" sz="1200">
              <a:solidFill>
                <a:schemeClr val="dk1"/>
              </a:solidFill>
              <a:effectLst/>
              <a:latin typeface="+mn-ea"/>
              <a:ea typeface="+mn-ea"/>
              <a:cs typeface="+mn-cs"/>
            </a:rPr>
            <a:t>。</a:t>
          </a:r>
          <a:r>
            <a:rPr lang="ja-JP" altLang="ja-JP" sz="1200" b="1" i="0" baseline="0">
              <a:solidFill>
                <a:srgbClr val="FF0000"/>
              </a:solidFill>
              <a:effectLst/>
              <a:latin typeface="+mn-ea"/>
              <a:ea typeface="+mn-ea"/>
              <a:cs typeface="+mn-cs"/>
            </a:rPr>
            <a:t>→記載例</a:t>
          </a:r>
          <a:r>
            <a:rPr lang="ja-JP" altLang="en-US" sz="1200" b="1" i="0" baseline="0">
              <a:solidFill>
                <a:srgbClr val="FF0000"/>
              </a:solidFill>
              <a:effectLst/>
              <a:latin typeface="+mn-ea"/>
              <a:ea typeface="+mn-ea"/>
              <a:cs typeface="+mn-cs"/>
            </a:rPr>
            <a:t>３</a:t>
          </a:r>
          <a:r>
            <a:rPr lang="ja-JP" altLang="ja-JP" sz="1200" b="1" i="0" baseline="0">
              <a:solidFill>
                <a:srgbClr val="FF0000"/>
              </a:solidFill>
              <a:effectLst/>
              <a:latin typeface="+mn-ea"/>
              <a:ea typeface="+mn-ea"/>
              <a:cs typeface="+mn-cs"/>
            </a:rPr>
            <a:t>か月目を参照</a:t>
          </a:r>
          <a:endParaRPr lang="ja-JP" altLang="ja-JP" sz="1200" b="1">
            <a:solidFill>
              <a:srgbClr val="FF0000"/>
            </a:solidFill>
            <a:effectLst/>
            <a:latin typeface="+mn-ea"/>
            <a:ea typeface="+mn-ea"/>
          </a:endParaRPr>
        </a:p>
        <a:p>
          <a:endParaRPr lang="en-US" altLang="ja-JP" sz="1100" b="0" i="0" u="none" strike="noStrike" baseline="0">
            <a:solidFill>
              <a:schemeClr val="dk1"/>
            </a:solidFill>
            <a:latin typeface="+mn-lt"/>
            <a:ea typeface="+mn-ea"/>
            <a:cs typeface="+mn-cs"/>
          </a:endParaRPr>
        </a:p>
        <a:p>
          <a:endParaRPr lang="en-US" altLang="ja-JP" sz="1100" b="0" i="0" u="none" strike="noStrike" baseline="0">
            <a:solidFill>
              <a:schemeClr val="dk1"/>
            </a:solidFill>
            <a:latin typeface="+mn-lt"/>
            <a:ea typeface="+mn-ea"/>
            <a:cs typeface="+mn-cs"/>
          </a:endParaRPr>
        </a:p>
        <a:p>
          <a:endParaRPr lang="en-US" altLang="ja-JP" sz="1100" b="0" i="0" u="none" strike="noStrike" baseline="0">
            <a:solidFill>
              <a:schemeClr val="dk1"/>
            </a:solidFill>
            <a:latin typeface="+mn-lt"/>
            <a:ea typeface="+mn-ea"/>
            <a:cs typeface="+mn-cs"/>
          </a:endParaRPr>
        </a:p>
      </xdr:txBody>
    </xdr:sp>
    <xdr:clientData/>
  </xdr:twoCellAnchor>
  <xdr:twoCellAnchor>
    <xdr:from>
      <xdr:col>32</xdr:col>
      <xdr:colOff>333376</xdr:colOff>
      <xdr:row>55</xdr:row>
      <xdr:rowOff>47625</xdr:rowOff>
    </xdr:from>
    <xdr:to>
      <xdr:col>35</xdr:col>
      <xdr:colOff>797719</xdr:colOff>
      <xdr:row>60</xdr:row>
      <xdr:rowOff>59531</xdr:rowOff>
    </xdr:to>
    <xdr:sp macro="" textlink="">
      <xdr:nvSpPr>
        <xdr:cNvPr id="41" name="線吹き出し 1 (枠付き) 40">
          <a:extLst>
            <a:ext uri="{FF2B5EF4-FFF2-40B4-BE49-F238E27FC236}">
              <a16:creationId xmlns:a16="http://schemas.microsoft.com/office/drawing/2014/main" id="{00000000-0008-0000-0E00-000029000000}"/>
            </a:ext>
          </a:extLst>
        </xdr:cNvPr>
        <xdr:cNvSpPr/>
      </xdr:nvSpPr>
      <xdr:spPr>
        <a:xfrm>
          <a:off x="11887201" y="33604200"/>
          <a:ext cx="1788318" cy="869156"/>
        </a:xfrm>
        <a:prstGeom prst="borderCallout1">
          <a:avLst>
            <a:gd name="adj1" fmla="val 16785"/>
            <a:gd name="adj2" fmla="val 11007"/>
            <a:gd name="adj3" fmla="val -50696"/>
            <a:gd name="adj4" fmla="val -13063"/>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1" u="sng">
              <a:solidFill>
                <a:schemeClr val="dk1"/>
              </a:solidFill>
              <a:effectLst/>
              <a:latin typeface="+mn-lt"/>
              <a:ea typeface="+mn-ea"/>
              <a:cs typeface="+mn-cs"/>
            </a:rPr>
            <a:t>整数としてください。</a:t>
          </a:r>
          <a:endParaRPr kumimoji="1" lang="en-US" altLang="ja-JP" sz="1100" b="1" u="none">
            <a:solidFill>
              <a:schemeClr val="dk1"/>
            </a:solidFill>
            <a:effectLst/>
            <a:latin typeface="+mn-lt"/>
            <a:ea typeface="+mn-ea"/>
            <a:cs typeface="+mn-cs"/>
          </a:endParaRPr>
        </a:p>
        <a:p>
          <a:pPr algn="ctr"/>
          <a:r>
            <a:rPr kumimoji="1" lang="ja-JP" altLang="en-US" sz="1100" b="1" u="none">
              <a:solidFill>
                <a:schemeClr val="dk1"/>
              </a:solidFill>
              <a:effectLst/>
              <a:latin typeface="+mn-lt"/>
              <a:ea typeface="+mn-ea"/>
              <a:cs typeface="+mn-cs"/>
            </a:rPr>
            <a:t>（認められない例</a:t>
          </a:r>
          <a:endParaRPr kumimoji="1" lang="en-US" altLang="ja-JP" sz="1100" b="1" u="none">
            <a:solidFill>
              <a:schemeClr val="dk1"/>
            </a:solidFill>
            <a:effectLst/>
            <a:latin typeface="+mn-lt"/>
            <a:ea typeface="+mn-ea"/>
            <a:cs typeface="+mn-cs"/>
          </a:endParaRPr>
        </a:p>
        <a:p>
          <a:pPr algn="ctr"/>
          <a:r>
            <a:rPr kumimoji="1" lang="ja-JP" altLang="en-US" sz="1100" b="1" u="none">
              <a:solidFill>
                <a:schemeClr val="dk1"/>
              </a:solidFill>
              <a:effectLst/>
              <a:latin typeface="+mn-lt"/>
              <a:ea typeface="+mn-ea"/>
              <a:cs typeface="+mn-cs"/>
            </a:rPr>
            <a:t>：</a:t>
          </a:r>
          <a:r>
            <a:rPr kumimoji="1" lang="en-US" altLang="ja-JP" sz="1100" b="1" u="none">
              <a:solidFill>
                <a:schemeClr val="dk1"/>
              </a:solidFill>
              <a:effectLst/>
              <a:latin typeface="+mn-lt"/>
              <a:ea typeface="+mn-ea"/>
              <a:cs typeface="+mn-cs"/>
            </a:rPr>
            <a:t>262.5H</a:t>
          </a:r>
          <a:r>
            <a:rPr kumimoji="1" lang="ja-JP" altLang="en-US" sz="1100" b="1" u="none">
              <a:solidFill>
                <a:schemeClr val="dk1"/>
              </a:solidFill>
              <a:effectLst/>
              <a:latin typeface="+mn-lt"/>
              <a:ea typeface="+mn-ea"/>
              <a:cs typeface="+mn-cs"/>
            </a:rPr>
            <a:t>）</a:t>
          </a:r>
          <a:endParaRPr kumimoji="1" lang="en-US" altLang="ja-JP" sz="1100" b="1" u="sng">
            <a:solidFill>
              <a:schemeClr val="dk1"/>
            </a:solidFill>
            <a:effectLst/>
            <a:latin typeface="+mn-lt"/>
            <a:ea typeface="+mn-ea"/>
            <a:cs typeface="+mn-cs"/>
          </a:endParaRPr>
        </a:p>
      </xdr:txBody>
    </xdr:sp>
    <xdr:clientData/>
  </xdr:twoCellAnchor>
  <xdr:twoCellAnchor>
    <xdr:from>
      <xdr:col>25</xdr:col>
      <xdr:colOff>250031</xdr:colOff>
      <xdr:row>53</xdr:row>
      <xdr:rowOff>750094</xdr:rowOff>
    </xdr:from>
    <xdr:to>
      <xdr:col>33</xdr:col>
      <xdr:colOff>47624</xdr:colOff>
      <xdr:row>57</xdr:row>
      <xdr:rowOff>23813</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9403556" y="33220819"/>
          <a:ext cx="2540793" cy="702469"/>
        </a:xfrm>
        <a:prstGeom prst="line">
          <a:avLst/>
        </a:prstGeom>
        <a:ln>
          <a:solidFill>
            <a:srgbClr val="FF0000"/>
          </a:solidFill>
          <a:headEnd type="none" w="med" len="med"/>
          <a:tailEnd type="triangle" w="med" len="med"/>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19</xdr:col>
      <xdr:colOff>257736</xdr:colOff>
      <xdr:row>60</xdr:row>
      <xdr:rowOff>81643</xdr:rowOff>
    </xdr:from>
    <xdr:to>
      <xdr:col>34</xdr:col>
      <xdr:colOff>362699</xdr:colOff>
      <xdr:row>63</xdr:row>
      <xdr:rowOff>25895</xdr:rowOff>
    </xdr:to>
    <xdr:sp macro="" textlink="">
      <xdr:nvSpPr>
        <xdr:cNvPr id="43" name="線吹き出し 1 (枠付き) 42">
          <a:extLst>
            <a:ext uri="{FF2B5EF4-FFF2-40B4-BE49-F238E27FC236}">
              <a16:creationId xmlns:a16="http://schemas.microsoft.com/office/drawing/2014/main" id="{00000000-0008-0000-0E00-00002B000000}"/>
            </a:ext>
          </a:extLst>
        </xdr:cNvPr>
        <xdr:cNvSpPr/>
      </xdr:nvSpPr>
      <xdr:spPr>
        <a:xfrm>
          <a:off x="7333450" y="34548536"/>
          <a:ext cx="5207642" cy="474930"/>
        </a:xfrm>
        <a:prstGeom prst="borderCallout1">
          <a:avLst>
            <a:gd name="adj1" fmla="val 96552"/>
            <a:gd name="adj2" fmla="val 12943"/>
            <a:gd name="adj3" fmla="val 174384"/>
            <a:gd name="adj4" fmla="val -3519"/>
          </a:avLst>
        </a:prstGeom>
        <a:solidFill>
          <a:sysClr val="window" lastClr="FFFFFF"/>
        </a:solid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chemeClr val="tx1"/>
              </a:solidFill>
              <a:effectLst/>
              <a:uLnTx/>
              <a:uFillTx/>
              <a:latin typeface="Calibri"/>
              <a:ea typeface="ＭＳ Ｐゴシック" panose="020B0600070205080204" pitchFamily="50" charset="-128"/>
              <a:cs typeface="+mn-cs"/>
            </a:rPr>
            <a:t>具体的な実施方法を記載してください。</a:t>
          </a:r>
        </a:p>
      </xdr:txBody>
    </xdr:sp>
    <xdr:clientData/>
  </xdr:twoCellAnchor>
  <xdr:twoCellAnchor>
    <xdr:from>
      <xdr:col>15</xdr:col>
      <xdr:colOff>27315</xdr:colOff>
      <xdr:row>52</xdr:row>
      <xdr:rowOff>137973</xdr:rowOff>
    </xdr:from>
    <xdr:to>
      <xdr:col>20</xdr:col>
      <xdr:colOff>88246</xdr:colOff>
      <xdr:row>53</xdr:row>
      <xdr:rowOff>811026</xdr:rowOff>
    </xdr:to>
    <xdr:sp macro="" textlink="">
      <xdr:nvSpPr>
        <xdr:cNvPr id="46" name="線吹き出し 1 (枠付き) 45">
          <a:extLst>
            <a:ext uri="{FF2B5EF4-FFF2-40B4-BE49-F238E27FC236}">
              <a16:creationId xmlns:a16="http://schemas.microsoft.com/office/drawing/2014/main" id="{00000000-0008-0000-0E00-00002E000000}"/>
            </a:ext>
          </a:extLst>
        </xdr:cNvPr>
        <xdr:cNvSpPr/>
      </xdr:nvSpPr>
      <xdr:spPr>
        <a:xfrm>
          <a:off x="5798344" y="32433326"/>
          <a:ext cx="1797843" cy="852347"/>
        </a:xfrm>
        <a:prstGeom prst="borderCallout1">
          <a:avLst>
            <a:gd name="adj1" fmla="val 19414"/>
            <a:gd name="adj2" fmla="val 100138"/>
            <a:gd name="adj3" fmla="val 29501"/>
            <a:gd name="adj4" fmla="val 199480"/>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u="none">
              <a:solidFill>
                <a:schemeClr val="tx1"/>
              </a:solidFill>
              <a:effectLst/>
              <a:latin typeface="+mn-lt"/>
              <a:ea typeface="+mn-ea"/>
              <a:cs typeface="+mn-cs"/>
            </a:rPr>
            <a:t>認定様式第５号の訓練時間総合計（ｈ）と同じ時間になります。</a:t>
          </a:r>
          <a:endParaRPr kumimoji="1" lang="en-US" altLang="ja-JP" sz="1100" b="1" u="none">
            <a:solidFill>
              <a:schemeClr val="tx1"/>
            </a:solidFill>
            <a:effectLst/>
            <a:latin typeface="+mn-lt"/>
            <a:ea typeface="+mn-ea"/>
            <a:cs typeface="+mn-cs"/>
          </a:endParaRPr>
        </a:p>
      </xdr:txBody>
    </xdr:sp>
    <xdr:clientData/>
  </xdr:twoCellAnchor>
  <xdr:twoCellAnchor>
    <xdr:from>
      <xdr:col>18</xdr:col>
      <xdr:colOff>217714</xdr:colOff>
      <xdr:row>28</xdr:row>
      <xdr:rowOff>122462</xdr:rowOff>
    </xdr:from>
    <xdr:to>
      <xdr:col>27</xdr:col>
      <xdr:colOff>136071</xdr:colOff>
      <xdr:row>28</xdr:row>
      <xdr:rowOff>1047749</xdr:rowOff>
    </xdr:to>
    <xdr:sp macro="" textlink="">
      <xdr:nvSpPr>
        <xdr:cNvPr id="47" name="線吹き出し 1 (枠付き) 46">
          <a:extLst>
            <a:ext uri="{FF2B5EF4-FFF2-40B4-BE49-F238E27FC236}">
              <a16:creationId xmlns:a16="http://schemas.microsoft.com/office/drawing/2014/main" id="{00000000-0008-0000-0E00-00002F000000}"/>
            </a:ext>
          </a:extLst>
        </xdr:cNvPr>
        <xdr:cNvSpPr/>
      </xdr:nvSpPr>
      <xdr:spPr>
        <a:xfrm>
          <a:off x="6953250" y="16396605"/>
          <a:ext cx="2979964" cy="925287"/>
        </a:xfrm>
        <a:prstGeom prst="borderCallout1">
          <a:avLst>
            <a:gd name="adj1" fmla="val 3998"/>
            <a:gd name="adj2" fmla="val 65440"/>
            <a:gd name="adj3" fmla="val -78308"/>
            <a:gd name="adj4" fmla="val 73839"/>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solidFill>
                <a:schemeClr val="tx1"/>
              </a:solidFill>
            </a:rPr>
            <a:t>職業人講話を</a:t>
          </a:r>
          <a:r>
            <a:rPr kumimoji="1" lang="en-US" altLang="ja-JP" sz="1100" b="1">
              <a:solidFill>
                <a:schemeClr val="tx1"/>
              </a:solidFill>
            </a:rPr>
            <a:t>e</a:t>
          </a:r>
          <a:r>
            <a:rPr kumimoji="1" lang="ja-JP" altLang="en-US" sz="1100" b="1">
              <a:solidFill>
                <a:schemeClr val="tx1"/>
              </a:solidFill>
            </a:rPr>
            <a:t>ラーニングにより実施する場合の記載例です。なお、職業人講話を</a:t>
          </a:r>
          <a:r>
            <a:rPr kumimoji="1" lang="en-US" altLang="ja-JP" sz="1100" b="1">
              <a:solidFill>
                <a:schemeClr val="tx1"/>
              </a:solidFill>
            </a:rPr>
            <a:t>e</a:t>
          </a:r>
          <a:r>
            <a:rPr kumimoji="1" lang="ja-JP" altLang="en-US" sz="1100" b="1">
              <a:solidFill>
                <a:schemeClr val="tx1"/>
              </a:solidFill>
            </a:rPr>
            <a:t>ラーニングにより実施したとしても、①ユニット規定時間に含めることはできません。</a:t>
          </a:r>
        </a:p>
      </xdr:txBody>
    </xdr:sp>
    <xdr:clientData/>
  </xdr:twoCellAnchor>
  <xdr:twoCellAnchor>
    <xdr:from>
      <xdr:col>21</xdr:col>
      <xdr:colOff>15128</xdr:colOff>
      <xdr:row>28</xdr:row>
      <xdr:rowOff>1924050</xdr:rowOff>
    </xdr:from>
    <xdr:to>
      <xdr:col>28</xdr:col>
      <xdr:colOff>0</xdr:colOff>
      <xdr:row>28</xdr:row>
      <xdr:rowOff>2998133</xdr:rowOff>
    </xdr:to>
    <xdr:sp macro="" textlink="">
      <xdr:nvSpPr>
        <xdr:cNvPr id="11" name="ストライプ矢印 10">
          <a:extLst>
            <a:ext uri="{FF2B5EF4-FFF2-40B4-BE49-F238E27FC236}">
              <a16:creationId xmlns:a16="http://schemas.microsoft.com/office/drawing/2014/main" id="{00000000-0008-0000-0E00-00000B000000}"/>
            </a:ext>
          </a:extLst>
        </xdr:cNvPr>
        <xdr:cNvSpPr/>
      </xdr:nvSpPr>
      <xdr:spPr>
        <a:xfrm>
          <a:off x="7797053" y="18192750"/>
          <a:ext cx="2385172" cy="107408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22</xdr:col>
      <xdr:colOff>216355</xdr:colOff>
      <xdr:row>28</xdr:row>
      <xdr:rowOff>1004206</xdr:rowOff>
    </xdr:from>
    <xdr:to>
      <xdr:col>25</xdr:col>
      <xdr:colOff>68035</xdr:colOff>
      <xdr:row>32</xdr:row>
      <xdr:rowOff>68035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8312605" y="17278349"/>
          <a:ext cx="872216" cy="3145972"/>
        </a:xfrm>
        <a:prstGeom prst="line">
          <a:avLst/>
        </a:prstGeom>
        <a:ln w="28575">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79279</xdr:colOff>
      <xdr:row>41</xdr:row>
      <xdr:rowOff>1501448</xdr:rowOff>
    </xdr:from>
    <xdr:to>
      <xdr:col>17</xdr:col>
      <xdr:colOff>56029</xdr:colOff>
      <xdr:row>41</xdr:row>
      <xdr:rowOff>2654254</xdr:rowOff>
    </xdr:to>
    <xdr:sp macro="" textlink="">
      <xdr:nvSpPr>
        <xdr:cNvPr id="49" name="線吹き出し 1 (枠付き) 48">
          <a:extLst>
            <a:ext uri="{FF2B5EF4-FFF2-40B4-BE49-F238E27FC236}">
              <a16:creationId xmlns:a16="http://schemas.microsoft.com/office/drawing/2014/main" id="{00000000-0008-0000-0E00-000031000000}"/>
            </a:ext>
          </a:extLst>
        </xdr:cNvPr>
        <xdr:cNvSpPr/>
      </xdr:nvSpPr>
      <xdr:spPr>
        <a:xfrm>
          <a:off x="2679044" y="24742448"/>
          <a:ext cx="3842779" cy="1152806"/>
        </a:xfrm>
        <a:prstGeom prst="borderCallout1">
          <a:avLst>
            <a:gd name="adj1" fmla="val 98833"/>
            <a:gd name="adj2" fmla="val 46881"/>
            <a:gd name="adj3" fmla="val 209408"/>
            <a:gd name="adj4" fmla="val 71495"/>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solidFill>
                <a:schemeClr val="tx1"/>
              </a:solidFill>
            </a:rPr>
            <a:t>キャリアコンサルティング実施日を複数日設ける場合は、実施予定日の一番最初の日に記入してくだい。</a:t>
          </a:r>
          <a:endParaRPr kumimoji="1" lang="en-US" altLang="ja-JP" sz="1100" b="1">
            <a:solidFill>
              <a:schemeClr val="tx1"/>
            </a:solidFill>
          </a:endParaRPr>
        </a:p>
        <a:p>
          <a:pPr algn="l"/>
          <a:r>
            <a:rPr kumimoji="1" lang="ja-JP" altLang="en-US" sz="1100" b="1">
              <a:solidFill>
                <a:schemeClr val="tx1"/>
              </a:solidFill>
            </a:rPr>
            <a:t>＜記載例の説明＞</a:t>
          </a:r>
          <a:endParaRPr kumimoji="1" lang="en-US" altLang="ja-JP" sz="1100" b="1">
            <a:solidFill>
              <a:schemeClr val="tx1"/>
            </a:solidFill>
          </a:endParaRPr>
        </a:p>
        <a:p>
          <a:pPr algn="l"/>
          <a:r>
            <a:rPr kumimoji="1" lang="ja-JP" altLang="en-US" sz="1100" b="1">
              <a:solidFill>
                <a:schemeClr val="tx1"/>
              </a:solidFill>
            </a:rPr>
            <a:t>実施予定日</a:t>
          </a:r>
          <a:r>
            <a:rPr kumimoji="1" lang="en-US" altLang="ja-JP" sz="1100" b="1">
              <a:solidFill>
                <a:schemeClr val="tx1"/>
              </a:solidFill>
            </a:rPr>
            <a:t>12</a:t>
          </a:r>
          <a:r>
            <a:rPr kumimoji="1" lang="ja-JP" altLang="en-US" sz="1100" b="1">
              <a:solidFill>
                <a:schemeClr val="tx1"/>
              </a:solidFill>
            </a:rPr>
            <a:t>月</a:t>
          </a:r>
          <a:r>
            <a:rPr kumimoji="1" lang="en-US" altLang="ja-JP" sz="1100" b="1">
              <a:solidFill>
                <a:schemeClr val="tx1"/>
              </a:solidFill>
            </a:rPr>
            <a:t>12</a:t>
          </a:r>
          <a:r>
            <a:rPr kumimoji="1" lang="ja-JP" altLang="en-US" sz="1100" b="1">
              <a:solidFill>
                <a:schemeClr val="tx1"/>
              </a:solidFill>
            </a:rPr>
            <a:t>日～</a:t>
          </a:r>
          <a:r>
            <a:rPr kumimoji="1" lang="en-US" altLang="ja-JP" sz="1100" b="1">
              <a:solidFill>
                <a:schemeClr val="tx1"/>
              </a:solidFill>
            </a:rPr>
            <a:t>23</a:t>
          </a:r>
          <a:r>
            <a:rPr kumimoji="1" lang="ja-JP" altLang="en-US" sz="1100" b="1">
              <a:solidFill>
                <a:schemeClr val="tx1"/>
              </a:solidFill>
            </a:rPr>
            <a:t>日のいずれかの日にキャリアコンサルティング１人１時間実施する。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file01w\&#27714;&#32887;&#32773;&#25903;&#25588;&#35347;&#32244;&#37096;\&#9679;&#35347;&#32244;&#35469;&#23450;&#35506;\&#24179;&#25104;29&#24180;&#24230;\210_&#20225;&#30011;&#20418;\01_&#30003;&#35531;&#12395;&#24403;&#12383;&#12387;&#12390;&#12398;&#30041;&#24847;&#20107;&#38917;\&#24179;&#25104;30&#24180;&#24230;&#31532;1&#22235;&#21322;&#26399;\&#27096;&#24335;\&#27096;&#24335;&#25913;&#35330;&#29256;&#65288;H30&#24180;&#24230;&#31532;2&#22235;&#21322;&#26399;&#12391;&#30330;&#20986;&#65289;\290914&#24179;&#25104;30&#24180;1&#26376;&#20197;&#38477;&#12395;&#38283;&#35611;&#12377;&#12427;&#35347;&#32244;&#31185;&#12363;&#12425;&#12398;&#35469;&#23450;&#30003;&#35531;&#12395;&#12388;&#12356;&#12390;\03&#12304;&#21029;&#28155;&#65298;&#12305;&#35469;&#23450;&#27096;&#24335;&#12304;&#22522;&#30990;&#12467;&#12540;&#12473;&#12305;(30.1&#6537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5fs04w\&#20853;&#24235;&#25903;&#37096;&#65288;&#21508;&#35506;&#65289;\&#9679;&#35347;&#32244;&#35469;&#23450;&#35506;\&#24179;&#25104;29&#24180;&#24230;\210_&#20225;&#30011;&#20418;\01_&#30003;&#35531;&#12395;&#24403;&#12383;&#12387;&#12390;&#12398;&#30041;&#24847;&#20107;&#38917;\&#24179;&#25104;30&#24180;&#24230;&#31532;1&#22235;&#21322;&#26399;\&#27096;&#24335;\&#27096;&#24335;&#25913;&#35330;&#29256;&#65288;H30&#24180;&#24230;&#31532;2&#22235;&#21322;&#26399;&#12391;&#30330;&#20986;&#65289;\290914&#24179;&#25104;30&#24180;1&#26376;&#20197;&#38477;&#12395;&#38283;&#35611;&#12377;&#12427;&#35347;&#32244;&#31185;&#12363;&#12425;&#12398;&#35469;&#23450;&#30003;&#35531;&#12395;&#12388;&#12356;&#12390;\03&#12304;&#21029;&#28155;&#65298;&#12305;&#35469;&#23450;&#27096;&#24335;&#12304;&#22522;&#30990;&#12467;&#12540;&#12473;&#12305;(30.1&#6537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5fs04w\&#20853;&#24235;&#25903;&#37096;&#65288;&#21508;&#35506;&#65289;\Users\hgvc031\Desktop\&#20196;&#21644;3&#24180;4&#26376;&#20197;&#38477;&#12398;&#38283;&#35611;&#35469;&#23450;&#30003;&#35531;\&#20196;&#21644;&#65299;&#24180;4&#26376;&#20197;&#38477;&#22522;&#3099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l-flsv14w\&#20853;&#24235;&#25903;&#37096;&#65288;&#21508;&#35506;&#65289;\&#27714;&#32887;&#32773;&#25903;&#25588;&#35506;\&#20491;&#20154;&#12501;&#12457;&#12523;&#12480;&#65288;&#27714;&#32887;&#35506;&#65289;\&#23567;&#20018;\&#20196;&#21644;4&#24180;&#24230;\01&#12288;&#30003;&#35531;&#26360;\&#22522;&#30990;&#12467;&#12540;&#12473;&#30003;&#35531;&#26360;&#65288;R4.8&#38283;&#35611;&#20998;&#65374;&#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覧表"/>
      <sheetName val="様式1"/>
      <sheetName val="様式2"/>
      <sheetName val="様式3"/>
      <sheetName val="様式4"/>
      <sheetName val="様式5"/>
      <sheetName val="様式6"/>
      <sheetName val="様式6 (記入例)"/>
      <sheetName val="様式7の1"/>
      <sheetName val="様式7の2"/>
      <sheetName val="様式7の3"/>
      <sheetName val="様式8"/>
      <sheetName val="様式9"/>
      <sheetName val="様式10"/>
      <sheetName val="様式11"/>
      <sheetName val="様式12"/>
      <sheetName val="様式13の１"/>
      <sheetName val="様式13の２(自己評価)"/>
      <sheetName val="様式14 "/>
      <sheetName val="様式15の１"/>
      <sheetName val="様式15の２"/>
      <sheetName val="様式16の１"/>
      <sheetName val="様式16の２"/>
      <sheetName val="様式17"/>
      <sheetName val="様式18"/>
      <sheetName val="登録用"/>
      <sheetName val="まとめ"/>
      <sheetName val="土日出勤"/>
      <sheetName val="新カリキュラム"/>
      <sheetName val="◎申請予定"/>
      <sheetName val="基本（作成用）"/>
      <sheetName val="作成用様式6"/>
      <sheetName val="基本 (保存用)"/>
      <sheetName val="Sheet1"/>
      <sheetName val="Sheet2"/>
      <sheetName val="様式6_(記入例)"/>
      <sheetName val="様式14_"/>
      <sheetName val="基本_(保存用)"/>
    </sheetNames>
    <sheetDataSet>
      <sheetData sheetId="0" refreshError="1"/>
      <sheetData sheetId="1"/>
      <sheetData sheetId="2"/>
      <sheetData sheetId="3" refreshError="1"/>
      <sheetData sheetId="4" refreshError="1"/>
      <sheetData sheetId="5">
        <row r="1">
          <cell r="AO1" t="str">
            <v>00 基礎分野</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覧表"/>
      <sheetName val="様式1"/>
      <sheetName val="様式2"/>
      <sheetName val="様式3"/>
      <sheetName val="様式4"/>
      <sheetName val="様式5"/>
      <sheetName val="様式6"/>
      <sheetName val="様式6 (記入例)"/>
      <sheetName val="様式7の1"/>
      <sheetName val="様式7の2"/>
      <sheetName val="様式7の3"/>
      <sheetName val="様式8"/>
      <sheetName val="様式9"/>
      <sheetName val="様式10"/>
      <sheetName val="様式11"/>
      <sheetName val="様式12"/>
      <sheetName val="様式13の１"/>
      <sheetName val="様式13の２(自己評価)"/>
      <sheetName val="様式14 "/>
      <sheetName val="様式15の１"/>
      <sheetName val="様式15の２"/>
      <sheetName val="様式16の１"/>
      <sheetName val="様式16の２"/>
      <sheetName val="様式17"/>
      <sheetName val="様式18"/>
      <sheetName val="登録用"/>
    </sheetNames>
    <sheetDataSet>
      <sheetData sheetId="0" refreshError="1"/>
      <sheetData sheetId="1"/>
      <sheetData sheetId="2"/>
      <sheetData sheetId="3" refreshError="1"/>
      <sheetData sheetId="4" refreshError="1"/>
      <sheetData sheetId="5">
        <row r="1">
          <cell r="AO1" t="str">
            <v>00 基礎分野</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覧表"/>
      <sheetName val="様式1"/>
      <sheetName val="様式2"/>
      <sheetName val="様式3"/>
      <sheetName val="様式4"/>
      <sheetName val="代表者氏名・役員一覧"/>
      <sheetName val="様式5"/>
      <sheetName val="様式6 "/>
      <sheetName val="様式6（記入例）"/>
      <sheetName val="様式7の1"/>
      <sheetName val="様式7の3"/>
      <sheetName val="様式8"/>
      <sheetName val="様式9 "/>
      <sheetName val="様式10"/>
      <sheetName val="様式12"/>
      <sheetName val="様式13の１"/>
      <sheetName val="様式13の２(自己評価)"/>
      <sheetName val="様式14 "/>
      <sheetName val="局案内"/>
      <sheetName val="様式15の１"/>
      <sheetName val="様式15の２"/>
      <sheetName val="様式16の２"/>
      <sheetName val="様式17"/>
      <sheetName val="様式18"/>
      <sheetName val="登録用"/>
    </sheetNames>
    <sheetDataSet>
      <sheetData sheetId="0"/>
      <sheetData sheetId="1"/>
      <sheetData sheetId="2"/>
      <sheetData sheetId="3"/>
      <sheetData sheetId="4"/>
      <sheetData sheetId="5"/>
      <sheetData sheetId="6">
        <row r="1">
          <cell r="AO1" t="str">
            <v>00 基礎分野</v>
          </cell>
        </row>
        <row r="2">
          <cell r="AO2" t="str">
            <v>02 IT分野</v>
          </cell>
        </row>
        <row r="3">
          <cell r="AO3" t="str">
            <v>03 営業・販売・事務分野</v>
          </cell>
        </row>
        <row r="4">
          <cell r="AO4" t="str">
            <v>04 医療事務分野</v>
          </cell>
        </row>
        <row r="5">
          <cell r="AO5" t="str">
            <v>05 介護・医療・福祉分野</v>
          </cell>
        </row>
        <row r="6">
          <cell r="AO6" t="str">
            <v>06 農業分野</v>
          </cell>
        </row>
        <row r="7">
          <cell r="AO7" t="str">
            <v>07 林業分野</v>
          </cell>
        </row>
        <row r="8">
          <cell r="AO8" t="str">
            <v>08 旅行・観光分野</v>
          </cell>
        </row>
        <row r="9">
          <cell r="AO9" t="str">
            <v>09 警備・保安分野</v>
          </cell>
        </row>
        <row r="10">
          <cell r="AO10" t="str">
            <v>10 クリエート（企画・創作）分野</v>
          </cell>
        </row>
        <row r="11">
          <cell r="AO11" t="str">
            <v>11 デザイン分野</v>
          </cell>
        </row>
        <row r="12">
          <cell r="AO12" t="str">
            <v>12 輸送サービス分野</v>
          </cell>
        </row>
        <row r="13">
          <cell r="AO13" t="str">
            <v>13 エコ分野</v>
          </cell>
        </row>
        <row r="14">
          <cell r="AO14" t="str">
            <v>14 調理分野</v>
          </cell>
        </row>
        <row r="15">
          <cell r="AO15" t="str">
            <v>15 電気関連分野</v>
          </cell>
        </row>
        <row r="16">
          <cell r="AO16" t="str">
            <v>16 機械関連分野</v>
          </cell>
        </row>
        <row r="17">
          <cell r="AO17" t="str">
            <v>17 金属関連分野</v>
          </cell>
        </row>
        <row r="18">
          <cell r="AO18" t="str">
            <v>18 建設関連分野</v>
          </cell>
        </row>
        <row r="19">
          <cell r="AO19" t="str">
            <v>19 理容・美容関連分野</v>
          </cell>
        </row>
        <row r="20">
          <cell r="AO20" t="str">
            <v>20 その他の分野</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覧表"/>
      <sheetName val="様式1"/>
      <sheetName val="様式2"/>
      <sheetName val="様式3"/>
      <sheetName val="様式4"/>
      <sheetName val="代表者氏名・役員一覧"/>
      <sheetName val="様式5"/>
      <sheetName val="様式５添付"/>
      <sheetName val="様式6 "/>
      <sheetName val="様式6（記入例）"/>
      <sheetName val="様式7の1"/>
      <sheetName val="様式7の3"/>
      <sheetName val="様式8"/>
      <sheetName val="様式9"/>
      <sheetName val="様式10"/>
      <sheetName val="様式12"/>
      <sheetName val="様式13の１"/>
      <sheetName val="様式13の２(自己評価)"/>
      <sheetName val="様式14 "/>
      <sheetName val="局案内"/>
      <sheetName val="様式15の１"/>
      <sheetName val="様式15の２"/>
      <sheetName val="様式16の２"/>
      <sheetName val="様式17"/>
      <sheetName val="様式18"/>
      <sheetName val="登録用"/>
    </sheetNames>
    <sheetDataSet>
      <sheetData sheetId="0"/>
      <sheetData sheetId="1">
        <row r="11">
          <cell r="L11"/>
        </row>
      </sheetData>
      <sheetData sheetId="2"/>
      <sheetData sheetId="3"/>
      <sheetData sheetId="4"/>
      <sheetData sheetId="5"/>
      <sheetData sheetId="6">
        <row r="1">
          <cell r="AO1" t="str">
            <v>00 基礎分野</v>
          </cell>
        </row>
        <row r="2">
          <cell r="AO2" t="str">
            <v>02 IT分野</v>
          </cell>
        </row>
        <row r="3">
          <cell r="AO3" t="str">
            <v>03 営業・販売・事務分野</v>
          </cell>
        </row>
        <row r="4">
          <cell r="AO4" t="str">
            <v>04 医療事務分野</v>
          </cell>
        </row>
        <row r="5">
          <cell r="AO5" t="str">
            <v>05 介護・医療・福祉分野</v>
          </cell>
        </row>
        <row r="6">
          <cell r="AO6" t="str">
            <v>06 農業分野</v>
          </cell>
        </row>
        <row r="7">
          <cell r="AO7" t="str">
            <v>07 林業分野</v>
          </cell>
        </row>
        <row r="8">
          <cell r="AO8" t="str">
            <v>08 旅行・観光分野</v>
          </cell>
        </row>
        <row r="9">
          <cell r="AO9" t="str">
            <v>09 警備・保安分野</v>
          </cell>
        </row>
        <row r="10">
          <cell r="AO10" t="str">
            <v>10 クリエート（企画・創作）分野</v>
          </cell>
        </row>
        <row r="11">
          <cell r="AO11" t="str">
            <v>11 デザイン分野</v>
          </cell>
        </row>
        <row r="12">
          <cell r="AO12" t="str">
            <v>12 輸送サービス分野</v>
          </cell>
        </row>
        <row r="13">
          <cell r="AO13" t="str">
            <v>13 エコ分野</v>
          </cell>
        </row>
        <row r="14">
          <cell r="AO14" t="str">
            <v>14 調理分野</v>
          </cell>
        </row>
        <row r="15">
          <cell r="AO15" t="str">
            <v>15 電気関連分野</v>
          </cell>
        </row>
        <row r="16">
          <cell r="AO16" t="str">
            <v>16 機械関連分野</v>
          </cell>
        </row>
        <row r="17">
          <cell r="AO17" t="str">
            <v>17 金属関連分野</v>
          </cell>
        </row>
        <row r="18">
          <cell r="AO18" t="str">
            <v>18 建設関連分野</v>
          </cell>
        </row>
        <row r="19">
          <cell r="AO19" t="str">
            <v>19 理容・美容関連分野</v>
          </cell>
        </row>
        <row r="20">
          <cell r="AO20" t="str">
            <v>20 その他の分野</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2700">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24.bin"/><Relationship Id="rId4" Type="http://schemas.openxmlformats.org/officeDocument/2006/relationships/comments" Target="../comments8.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8.xml"/><Relationship Id="rId1" Type="http://schemas.openxmlformats.org/officeDocument/2006/relationships/printerSettings" Target="../printerSettings/printerSettings26.bin"/><Relationship Id="rId4" Type="http://schemas.openxmlformats.org/officeDocument/2006/relationships/comments" Target="../comments9.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10.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1.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2.xml"/><Relationship Id="rId1" Type="http://schemas.openxmlformats.org/officeDocument/2006/relationships/printerSettings" Target="../printerSettings/printerSettings30.bin"/><Relationship Id="rId4" Type="http://schemas.openxmlformats.org/officeDocument/2006/relationships/comments" Target="../comments1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3.xml"/><Relationship Id="rId1" Type="http://schemas.openxmlformats.org/officeDocument/2006/relationships/printerSettings" Target="../printerSettings/printerSettings31.bin"/><Relationship Id="rId4" Type="http://schemas.openxmlformats.org/officeDocument/2006/relationships/comments" Target="../comments13.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5.xml"/><Relationship Id="rId1" Type="http://schemas.openxmlformats.org/officeDocument/2006/relationships/printerSettings" Target="../printerSettings/printerSettings33.bin"/><Relationship Id="rId4" Type="http://schemas.openxmlformats.org/officeDocument/2006/relationships/comments" Target="../comments14.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5.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6.xml"/><Relationship Id="rId1" Type="http://schemas.openxmlformats.org/officeDocument/2006/relationships/printerSettings" Target="../printerSettings/printerSettings3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5.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vmlDrawing" Target="../drawings/vmlDrawing16.vml"/><Relationship Id="rId7" Type="http://schemas.openxmlformats.org/officeDocument/2006/relationships/ctrlProp" Target="../ctrlProps/ctrlProp14.xml"/><Relationship Id="rId2" Type="http://schemas.openxmlformats.org/officeDocument/2006/relationships/drawing" Target="../drawings/drawing27.xml"/><Relationship Id="rId1" Type="http://schemas.openxmlformats.org/officeDocument/2006/relationships/printerSettings" Target="../printerSettings/printerSettings35.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M65"/>
  <sheetViews>
    <sheetView tabSelected="1" view="pageBreakPreview" zoomScale="55" zoomScaleNormal="40" zoomScaleSheetLayoutView="55" zoomScalePageLayoutView="25" workbookViewId="0">
      <selection activeCell="O10" sqref="O10"/>
    </sheetView>
  </sheetViews>
  <sheetFormatPr defaultColWidth="9" defaultRowHeight="13.5"/>
  <cols>
    <col min="1" max="1" width="5.375" style="864" customWidth="1"/>
    <col min="2" max="2" width="18.125" style="864" customWidth="1"/>
    <col min="3" max="4" width="30.625" style="864" customWidth="1"/>
    <col min="5" max="5" width="109" style="864" customWidth="1"/>
    <col min="6" max="6" width="59.75" style="864" customWidth="1"/>
    <col min="7" max="8" width="15.75" style="864" customWidth="1"/>
    <col min="9" max="16384" width="9" style="864"/>
  </cols>
  <sheetData>
    <row r="1" spans="1:13" s="765" customFormat="1" ht="39.75" customHeight="1">
      <c r="A1" s="1529" t="s">
        <v>840</v>
      </c>
      <c r="B1" s="1529"/>
      <c r="C1" s="1529"/>
      <c r="D1" s="1529"/>
      <c r="E1" s="1529"/>
      <c r="F1" s="1529"/>
      <c r="G1" s="1529"/>
      <c r="H1" s="1529"/>
      <c r="I1" s="763"/>
      <c r="J1" s="763"/>
      <c r="K1" s="764"/>
      <c r="L1" s="764"/>
      <c r="M1" s="764"/>
    </row>
    <row r="2" spans="1:13" s="765" customFormat="1" ht="21" customHeight="1">
      <c r="A2" s="883"/>
      <c r="B2" s="884"/>
      <c r="C2" s="884"/>
      <c r="D2" s="884"/>
      <c r="E2" s="883"/>
      <c r="F2" s="883"/>
      <c r="G2" s="884"/>
      <c r="H2" s="884"/>
    </row>
    <row r="3" spans="1:13" s="765" customFormat="1" ht="39.75" customHeight="1">
      <c r="A3" s="1534" t="s">
        <v>0</v>
      </c>
      <c r="B3" s="1534"/>
      <c r="C3" s="1530" t="str">
        <f>IF(様式1!L11="","",様式1!L11)</f>
        <v/>
      </c>
      <c r="D3" s="1530"/>
      <c r="E3" s="1530"/>
      <c r="F3" s="885"/>
      <c r="G3" s="884"/>
      <c r="H3" s="884"/>
    </row>
    <row r="4" spans="1:13" s="765" customFormat="1" ht="8.25" customHeight="1">
      <c r="A4" s="902"/>
      <c r="B4" s="903"/>
      <c r="C4" s="901"/>
      <c r="D4" s="901"/>
      <c r="E4" s="900"/>
      <c r="F4" s="883"/>
      <c r="G4" s="884"/>
      <c r="H4" s="884"/>
    </row>
    <row r="5" spans="1:13" s="765" customFormat="1" ht="39.75" customHeight="1">
      <c r="A5" s="1534" t="s">
        <v>1</v>
      </c>
      <c r="B5" s="1534"/>
      <c r="C5" s="1531" t="str">
        <f>IF(様式1!O3="","",様式1!O3)</f>
        <v/>
      </c>
      <c r="D5" s="1531"/>
      <c r="E5" s="1531"/>
      <c r="F5" s="886"/>
      <c r="G5" s="884"/>
      <c r="H5" s="1485" t="s">
        <v>1674</v>
      </c>
    </row>
    <row r="6" spans="1:13" s="765" customFormat="1" ht="9.9499999999999993" customHeight="1">
      <c r="A6" s="883"/>
      <c r="B6" s="884"/>
      <c r="C6" s="884"/>
      <c r="D6" s="884"/>
      <c r="E6" s="883"/>
      <c r="F6" s="883"/>
      <c r="G6" s="884"/>
      <c r="H6" s="884"/>
    </row>
    <row r="7" spans="1:13" ht="46.5" customHeight="1">
      <c r="A7" s="888" t="s">
        <v>573</v>
      </c>
      <c r="B7" s="889" t="s">
        <v>2</v>
      </c>
      <c r="C7" s="1532" t="s">
        <v>3</v>
      </c>
      <c r="D7" s="1533"/>
      <c r="E7" s="1533"/>
      <c r="F7" s="888" t="s">
        <v>845</v>
      </c>
      <c r="G7" s="889" t="s">
        <v>4</v>
      </c>
      <c r="H7" s="889" t="s">
        <v>5</v>
      </c>
    </row>
    <row r="8" spans="1:13" ht="36.75" customHeight="1">
      <c r="A8" s="888">
        <v>1</v>
      </c>
      <c r="B8" s="888" t="s">
        <v>6</v>
      </c>
      <c r="C8" s="1525" t="s">
        <v>7</v>
      </c>
      <c r="D8" s="1526"/>
      <c r="E8" s="1526"/>
      <c r="F8" s="887" t="s">
        <v>846</v>
      </c>
      <c r="G8" s="1019"/>
      <c r="H8" s="1451"/>
    </row>
    <row r="9" spans="1:13" ht="36.75" customHeight="1">
      <c r="A9" s="888">
        <v>2</v>
      </c>
      <c r="B9" s="888" t="s">
        <v>574</v>
      </c>
      <c r="C9" s="1525" t="s">
        <v>665</v>
      </c>
      <c r="D9" s="1526"/>
      <c r="E9" s="1526"/>
      <c r="F9" s="887" t="s">
        <v>846</v>
      </c>
      <c r="G9" s="1019"/>
      <c r="H9" s="1451"/>
    </row>
    <row r="10" spans="1:13" ht="373.5" customHeight="1">
      <c r="A10" s="888">
        <v>3</v>
      </c>
      <c r="B10" s="888" t="s">
        <v>575</v>
      </c>
      <c r="C10" s="1522" t="s">
        <v>1664</v>
      </c>
      <c r="D10" s="1523"/>
      <c r="E10" s="1523"/>
      <c r="F10" s="887" t="s">
        <v>846</v>
      </c>
      <c r="G10" s="1020"/>
      <c r="H10" s="1452"/>
    </row>
    <row r="11" spans="1:13" ht="282.75" customHeight="1">
      <c r="A11" s="888">
        <v>4</v>
      </c>
      <c r="B11" s="888" t="s">
        <v>576</v>
      </c>
      <c r="C11" s="1522" t="s">
        <v>1541</v>
      </c>
      <c r="D11" s="1523"/>
      <c r="E11" s="1523"/>
      <c r="F11" s="887" t="s">
        <v>846</v>
      </c>
      <c r="G11" s="1020"/>
      <c r="H11" s="1452"/>
    </row>
    <row r="12" spans="1:13" ht="173.25" customHeight="1">
      <c r="A12" s="888">
        <v>5</v>
      </c>
      <c r="B12" s="888" t="s">
        <v>577</v>
      </c>
      <c r="C12" s="1522" t="s">
        <v>1331</v>
      </c>
      <c r="D12" s="1526"/>
      <c r="E12" s="1526"/>
      <c r="F12" s="887" t="s">
        <v>846</v>
      </c>
      <c r="G12" s="1019"/>
      <c r="H12" s="1451"/>
    </row>
    <row r="13" spans="1:13" ht="81.75" customHeight="1">
      <c r="A13" s="888">
        <v>6</v>
      </c>
      <c r="B13" s="888" t="s">
        <v>578</v>
      </c>
      <c r="C13" s="1522" t="s">
        <v>1163</v>
      </c>
      <c r="D13" s="1526"/>
      <c r="E13" s="1526"/>
      <c r="F13" s="887" t="s">
        <v>846</v>
      </c>
      <c r="G13" s="1019"/>
      <c r="H13" s="1451"/>
    </row>
    <row r="14" spans="1:13" ht="113.25" customHeight="1">
      <c r="A14" s="888">
        <v>7</v>
      </c>
      <c r="B14" s="889" t="s">
        <v>9</v>
      </c>
      <c r="C14" s="1522" t="s">
        <v>1542</v>
      </c>
      <c r="D14" s="1526"/>
      <c r="E14" s="1526"/>
      <c r="F14" s="887" t="s">
        <v>846</v>
      </c>
      <c r="G14" s="1019"/>
      <c r="H14" s="1451"/>
    </row>
    <row r="15" spans="1:13" ht="248.25" customHeight="1">
      <c r="A15" s="888">
        <v>8</v>
      </c>
      <c r="B15" s="889" t="s">
        <v>1557</v>
      </c>
      <c r="C15" s="1522" t="s">
        <v>1662</v>
      </c>
      <c r="D15" s="1523"/>
      <c r="E15" s="1524"/>
      <c r="F15" s="887" t="s">
        <v>846</v>
      </c>
      <c r="G15" s="1019"/>
      <c r="H15" s="1451"/>
    </row>
    <row r="16" spans="1:13" ht="168.75" customHeight="1">
      <c r="A16" s="890">
        <v>9</v>
      </c>
      <c r="B16" s="890" t="s">
        <v>579</v>
      </c>
      <c r="C16" s="1518" t="s">
        <v>10</v>
      </c>
      <c r="D16" s="1519"/>
      <c r="E16" s="1519"/>
      <c r="F16" s="891" t="s">
        <v>1573</v>
      </c>
      <c r="G16" s="1019"/>
      <c r="H16" s="1451"/>
    </row>
    <row r="17" spans="1:8" ht="216" customHeight="1">
      <c r="A17" s="888">
        <v>10</v>
      </c>
      <c r="B17" s="888" t="s">
        <v>580</v>
      </c>
      <c r="C17" s="1522" t="s">
        <v>1635</v>
      </c>
      <c r="D17" s="1523"/>
      <c r="E17" s="1524"/>
      <c r="F17" s="892" t="s">
        <v>846</v>
      </c>
      <c r="G17" s="1020"/>
      <c r="H17" s="1452"/>
    </row>
    <row r="18" spans="1:8" ht="99.75" customHeight="1">
      <c r="A18" s="890">
        <v>11</v>
      </c>
      <c r="B18" s="890" t="s">
        <v>581</v>
      </c>
      <c r="C18" s="1516" t="s">
        <v>1534</v>
      </c>
      <c r="D18" s="1519"/>
      <c r="E18" s="1519"/>
      <c r="F18" s="866" t="s">
        <v>1574</v>
      </c>
      <c r="G18" s="1020"/>
      <c r="H18" s="1452"/>
    </row>
    <row r="19" spans="1:8" ht="99.75" customHeight="1">
      <c r="A19" s="890">
        <v>12</v>
      </c>
      <c r="B19" s="890" t="s">
        <v>582</v>
      </c>
      <c r="C19" s="1518" t="s">
        <v>11</v>
      </c>
      <c r="D19" s="1519"/>
      <c r="E19" s="1519"/>
      <c r="F19" s="866" t="s">
        <v>1574</v>
      </c>
      <c r="G19" s="1020"/>
      <c r="H19" s="1452"/>
    </row>
    <row r="20" spans="1:8" ht="36" customHeight="1">
      <c r="A20" s="888">
        <v>13</v>
      </c>
      <c r="B20" s="888" t="s">
        <v>537</v>
      </c>
      <c r="C20" s="1522" t="s">
        <v>363</v>
      </c>
      <c r="D20" s="1526"/>
      <c r="E20" s="1526"/>
      <c r="F20" s="887" t="s">
        <v>846</v>
      </c>
      <c r="G20" s="1021"/>
      <c r="H20" s="1453"/>
    </row>
    <row r="21" spans="1:8" ht="36" customHeight="1">
      <c r="A21" s="888">
        <v>14</v>
      </c>
      <c r="B21" s="905" t="s">
        <v>583</v>
      </c>
      <c r="C21" s="1525" t="s">
        <v>12</v>
      </c>
      <c r="D21" s="1526"/>
      <c r="E21" s="1526"/>
      <c r="F21" s="887" t="s">
        <v>846</v>
      </c>
      <c r="G21" s="1021"/>
      <c r="H21" s="1453"/>
    </row>
    <row r="22" spans="1:8" s="906" customFormat="1" ht="36" customHeight="1">
      <c r="A22" s="888">
        <v>15</v>
      </c>
      <c r="B22" s="893" t="s">
        <v>583</v>
      </c>
      <c r="C22" s="1527" t="s">
        <v>1543</v>
      </c>
      <c r="D22" s="1528"/>
      <c r="E22" s="1528"/>
      <c r="F22" s="894" t="s">
        <v>1301</v>
      </c>
      <c r="G22" s="1021"/>
      <c r="H22" s="1454"/>
    </row>
    <row r="23" spans="1:8" s="906" customFormat="1" ht="173.25" customHeight="1">
      <c r="A23" s="890">
        <v>16</v>
      </c>
      <c r="B23" s="895" t="s">
        <v>538</v>
      </c>
      <c r="C23" s="1516" t="s">
        <v>1660</v>
      </c>
      <c r="D23" s="1519"/>
      <c r="E23" s="1519"/>
      <c r="F23" s="866" t="s">
        <v>1575</v>
      </c>
      <c r="G23" s="1022"/>
      <c r="H23" s="1454"/>
    </row>
    <row r="24" spans="1:8" ht="309" customHeight="1">
      <c r="A24" s="888">
        <v>17</v>
      </c>
      <c r="B24" s="907" t="s">
        <v>1661</v>
      </c>
      <c r="C24" s="1522" t="s">
        <v>1663</v>
      </c>
      <c r="D24" s="1523"/>
      <c r="E24" s="1524"/>
      <c r="F24" s="908" t="s">
        <v>846</v>
      </c>
      <c r="G24" s="919"/>
      <c r="H24" s="1454"/>
    </row>
    <row r="25" spans="1:8" ht="168.75" customHeight="1">
      <c r="A25" s="890">
        <v>18</v>
      </c>
      <c r="B25" s="895" t="s">
        <v>1305</v>
      </c>
      <c r="C25" s="1516" t="s">
        <v>1170</v>
      </c>
      <c r="D25" s="1517"/>
      <c r="E25" s="1517"/>
      <c r="F25" s="866" t="s">
        <v>1544</v>
      </c>
      <c r="G25" s="1022"/>
      <c r="H25" s="1453"/>
    </row>
    <row r="26" spans="1:8" s="906" customFormat="1" ht="157.5" customHeight="1">
      <c r="A26" s="890">
        <v>19</v>
      </c>
      <c r="B26" s="895" t="s">
        <v>539</v>
      </c>
      <c r="C26" s="1518" t="s">
        <v>14</v>
      </c>
      <c r="D26" s="1519"/>
      <c r="E26" s="1519"/>
      <c r="F26" s="866" t="s">
        <v>1576</v>
      </c>
      <c r="G26" s="1022"/>
      <c r="H26" s="1454"/>
    </row>
    <row r="27" spans="1:8" ht="28.5" customHeight="1">
      <c r="A27" s="1520" t="s">
        <v>847</v>
      </c>
      <c r="B27" s="1520"/>
      <c r="C27" s="1520"/>
      <c r="D27" s="1520"/>
      <c r="E27" s="1520"/>
      <c r="F27" s="1520"/>
      <c r="G27" s="1520"/>
      <c r="H27" s="1520"/>
    </row>
    <row r="28" spans="1:8" ht="35.25" customHeight="1">
      <c r="A28" s="1521" t="s">
        <v>848</v>
      </c>
      <c r="B28" s="1521"/>
      <c r="C28" s="1521"/>
      <c r="D28" s="1521"/>
      <c r="E28" s="1521"/>
      <c r="F28" s="1521"/>
      <c r="G28" s="1521"/>
      <c r="H28" s="1521"/>
    </row>
    <row r="65" spans="3:3" ht="14.25">
      <c r="C65" s="909"/>
    </row>
  </sheetData>
  <mergeCells count="27">
    <mergeCell ref="C9:E9"/>
    <mergeCell ref="A1:H1"/>
    <mergeCell ref="C3:E3"/>
    <mergeCell ref="C5:E5"/>
    <mergeCell ref="C7:E7"/>
    <mergeCell ref="C8:E8"/>
    <mergeCell ref="A3:B3"/>
    <mergeCell ref="A5:B5"/>
    <mergeCell ref="C10:E10"/>
    <mergeCell ref="C11:E11"/>
    <mergeCell ref="C12:E12"/>
    <mergeCell ref="C13:E13"/>
    <mergeCell ref="C14:E14"/>
    <mergeCell ref="C25:E25"/>
    <mergeCell ref="C26:E26"/>
    <mergeCell ref="A27:H27"/>
    <mergeCell ref="A28:H28"/>
    <mergeCell ref="C15:E15"/>
    <mergeCell ref="C21:E21"/>
    <mergeCell ref="C22:E22"/>
    <mergeCell ref="C23:E23"/>
    <mergeCell ref="C24:E24"/>
    <mergeCell ref="C16:E16"/>
    <mergeCell ref="C17:E17"/>
    <mergeCell ref="C18:E18"/>
    <mergeCell ref="C19:E19"/>
    <mergeCell ref="C20:E20"/>
  </mergeCells>
  <phoneticPr fontId="13"/>
  <conditionalFormatting sqref="G8:G15 G17 G20:G22">
    <cfRule type="containsBlanks" dxfId="516" priority="5">
      <formula>LEN(TRIM(G8))=0</formula>
    </cfRule>
  </conditionalFormatting>
  <conditionalFormatting sqref="G16 G18:G19 G23 G25:G26">
    <cfRule type="containsBlanks" dxfId="515" priority="4">
      <formula>LEN(TRIM(G16))=0</formula>
    </cfRule>
  </conditionalFormatting>
  <conditionalFormatting sqref="G24">
    <cfRule type="containsBlanks" dxfId="514" priority="1">
      <formula>LEN(TRIM(G24))=0</formula>
    </cfRule>
  </conditionalFormatting>
  <dataValidations count="1">
    <dataValidation type="list" allowBlank="1" showInputMessage="1" showErrorMessage="1" sqref="G8:G26" xr:uid="{433CE006-EE8C-4AC2-83CE-BBC68DF5A50E}">
      <formula1>"✔"</formula1>
    </dataValidation>
  </dataValidations>
  <printOptions horizontalCentered="1"/>
  <pageMargins left="0.62992125984251968" right="0.62992125984251968" top="0.39370078740157483" bottom="0.39370078740157483" header="0" footer="0.19685039370078741"/>
  <pageSetup paperSize="9" scale="27" orientation="portrait" r:id="rId1"/>
  <headerFooter scaleWithDoc="0">
    <oddFooter>&amp;R令和８年10月１日以降に開講する訓練科から適用</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H24"/>
  <sheetViews>
    <sheetView view="pageBreakPreview" zoomScale="90" zoomScaleNormal="100" zoomScaleSheetLayoutView="90" workbookViewId="0">
      <selection activeCell="U4" sqref="U4:W4"/>
    </sheetView>
  </sheetViews>
  <sheetFormatPr defaultColWidth="8" defaultRowHeight="13.5"/>
  <cols>
    <col min="1" max="13" width="6.75" style="624" customWidth="1"/>
    <col min="14" max="15" width="12.625" style="624" customWidth="1"/>
    <col min="16" max="17" width="10.125" style="624" customWidth="1"/>
    <col min="18" max="23" width="6.75" style="624" customWidth="1"/>
    <col min="24" max="16384" width="8" style="624"/>
  </cols>
  <sheetData>
    <row r="1" spans="1:34">
      <c r="T1" s="2443" t="s">
        <v>1149</v>
      </c>
      <c r="U1" s="2443"/>
      <c r="V1" s="2443"/>
      <c r="W1" s="2443"/>
    </row>
    <row r="2" spans="1:34">
      <c r="W2" s="625" t="s">
        <v>907</v>
      </c>
    </row>
    <row r="3" spans="1:34" ht="18.75">
      <c r="A3" s="2444" t="s">
        <v>908</v>
      </c>
      <c r="B3" s="2444"/>
      <c r="C3" s="2444"/>
      <c r="D3" s="2444"/>
      <c r="E3" s="2444"/>
      <c r="F3" s="2444"/>
      <c r="G3" s="2444"/>
      <c r="H3" s="2444"/>
      <c r="I3" s="2444"/>
      <c r="J3" s="2444"/>
      <c r="K3" s="2444"/>
      <c r="L3" s="2444"/>
      <c r="M3" s="2444"/>
      <c r="N3" s="2444"/>
      <c r="O3" s="2444"/>
      <c r="P3" s="2444"/>
      <c r="Q3" s="2444"/>
      <c r="R3" s="2444"/>
      <c r="S3" s="2444"/>
      <c r="T3" s="2444"/>
      <c r="U3" s="2444"/>
      <c r="V3" s="2444"/>
      <c r="W3" s="2444"/>
    </row>
    <row r="4" spans="1:34">
      <c r="S4" s="2445" t="s">
        <v>855</v>
      </c>
      <c r="T4" s="2445"/>
      <c r="U4" s="2446"/>
      <c r="V4" s="2446"/>
      <c r="W4" s="2446"/>
    </row>
    <row r="5" spans="1:34" ht="9" customHeight="1"/>
    <row r="6" spans="1:34" ht="18" customHeight="1">
      <c r="A6" s="2429" t="s">
        <v>856</v>
      </c>
      <c r="B6" s="2430"/>
      <c r="C6" s="2431"/>
      <c r="D6" s="2438" t="str">
        <f>IF(様式1!L11="","",様式1!L11)</f>
        <v/>
      </c>
      <c r="E6" s="2439"/>
      <c r="F6" s="2439"/>
      <c r="G6" s="2439"/>
      <c r="H6" s="2439"/>
      <c r="I6" s="2439"/>
      <c r="J6" s="2439"/>
      <c r="K6" s="2439"/>
      <c r="L6" s="2440"/>
      <c r="M6" s="2429" t="s">
        <v>857</v>
      </c>
      <c r="N6" s="2447"/>
      <c r="O6" s="2442" t="str">
        <f>IF(様式1!E44="","",様式1!E44)</f>
        <v/>
      </c>
      <c r="P6" s="2442"/>
      <c r="Q6" s="2442"/>
      <c r="R6" s="2442"/>
      <c r="S6" s="2442"/>
      <c r="T6" s="2442"/>
      <c r="U6" s="2442"/>
      <c r="V6" s="2442"/>
      <c r="W6" s="2442"/>
      <c r="X6" s="626"/>
      <c r="Y6" s="626"/>
      <c r="Z6" s="626"/>
      <c r="AA6" s="626"/>
      <c r="AB6" s="626"/>
      <c r="AC6" s="626"/>
      <c r="AD6" s="626"/>
      <c r="AE6" s="626"/>
      <c r="AF6" s="626"/>
      <c r="AG6" s="626"/>
      <c r="AH6" s="626"/>
    </row>
    <row r="7" spans="1:34" ht="18" customHeight="1">
      <c r="A7" s="2429" t="s">
        <v>858</v>
      </c>
      <c r="B7" s="2430"/>
      <c r="C7" s="2431"/>
      <c r="D7" s="2432" t="str">
        <f>IF(様式1!G36="","",様式1!G36)</f>
        <v/>
      </c>
      <c r="E7" s="2433"/>
      <c r="F7" s="2433"/>
      <c r="G7" s="2433"/>
      <c r="H7" s="2433"/>
      <c r="I7" s="2433"/>
      <c r="J7" s="2433"/>
      <c r="K7" s="2433"/>
      <c r="L7" s="2434"/>
      <c r="M7" s="2448"/>
      <c r="N7" s="2449"/>
      <c r="O7" s="2449"/>
      <c r="P7" s="2449"/>
      <c r="Q7" s="2449"/>
      <c r="R7" s="2449"/>
      <c r="S7" s="2449"/>
      <c r="T7" s="2449"/>
      <c r="U7" s="2449"/>
      <c r="V7" s="2449"/>
      <c r="W7" s="2449"/>
      <c r="X7" s="626"/>
      <c r="Y7" s="626"/>
      <c r="Z7" s="626"/>
      <c r="AA7" s="626"/>
      <c r="AB7" s="626"/>
      <c r="AC7" s="626"/>
      <c r="AD7" s="626"/>
      <c r="AE7" s="626"/>
      <c r="AF7" s="626"/>
      <c r="AG7" s="626"/>
      <c r="AH7" s="626"/>
    </row>
    <row r="9" spans="1:34" s="628" customFormat="1" ht="69.95" customHeight="1">
      <c r="A9" s="627" t="s">
        <v>859</v>
      </c>
      <c r="B9" s="2450" t="s">
        <v>909</v>
      </c>
      <c r="C9" s="2451"/>
      <c r="D9" s="2452"/>
      <c r="E9" s="2452"/>
      <c r="F9" s="2453"/>
      <c r="G9" s="2454" t="s">
        <v>862</v>
      </c>
      <c r="H9" s="2454"/>
      <c r="I9" s="2454"/>
      <c r="J9" s="2454"/>
      <c r="K9" s="2454"/>
      <c r="L9" s="2454" t="s">
        <v>863</v>
      </c>
      <c r="M9" s="2454"/>
      <c r="N9" s="2450" t="s">
        <v>910</v>
      </c>
      <c r="O9" s="2455"/>
      <c r="P9" s="2456" t="s">
        <v>911</v>
      </c>
      <c r="Q9" s="2454"/>
      <c r="R9" s="2454" t="s">
        <v>866</v>
      </c>
      <c r="S9" s="2454"/>
      <c r="T9" s="2454" t="s">
        <v>867</v>
      </c>
      <c r="U9" s="2454"/>
      <c r="V9" s="2454"/>
      <c r="W9" s="2454"/>
    </row>
    <row r="10" spans="1:34" ht="69.95" customHeight="1">
      <c r="A10" s="629" t="s">
        <v>868</v>
      </c>
      <c r="B10" s="2450"/>
      <c r="C10" s="2451"/>
      <c r="D10" s="2458"/>
      <c r="E10" s="2458"/>
      <c r="F10" s="2459"/>
      <c r="G10" s="2463"/>
      <c r="H10" s="2463"/>
      <c r="I10" s="2463"/>
      <c r="J10" s="2463"/>
      <c r="K10" s="2463"/>
      <c r="L10" s="2454"/>
      <c r="M10" s="2454"/>
      <c r="N10" s="2450"/>
      <c r="O10" s="2455"/>
      <c r="P10" s="2456"/>
      <c r="Q10" s="2456"/>
      <c r="R10" s="2456"/>
      <c r="S10" s="2456"/>
      <c r="T10" s="2457"/>
      <c r="U10" s="2457"/>
      <c r="V10" s="2457"/>
      <c r="W10" s="2457"/>
    </row>
    <row r="11" spans="1:34" ht="69.95" customHeight="1">
      <c r="A11" s="629" t="s">
        <v>869</v>
      </c>
      <c r="B11" s="2450"/>
      <c r="C11" s="2451"/>
      <c r="D11" s="2458"/>
      <c r="E11" s="2458"/>
      <c r="F11" s="2459"/>
      <c r="G11" s="2460"/>
      <c r="H11" s="2461"/>
      <c r="I11" s="2461"/>
      <c r="J11" s="2461"/>
      <c r="K11" s="2462"/>
      <c r="L11" s="2454"/>
      <c r="M11" s="2454"/>
      <c r="N11" s="2450"/>
      <c r="O11" s="2455"/>
      <c r="P11" s="2456"/>
      <c r="Q11" s="2456"/>
      <c r="R11" s="2456"/>
      <c r="S11" s="2456"/>
      <c r="T11" s="2457"/>
      <c r="U11" s="2457"/>
      <c r="V11" s="2457"/>
      <c r="W11" s="2457"/>
    </row>
    <row r="12" spans="1:34" ht="69.95" customHeight="1">
      <c r="A12" s="629" t="s">
        <v>870</v>
      </c>
      <c r="B12" s="2450"/>
      <c r="C12" s="2451"/>
      <c r="D12" s="2458"/>
      <c r="E12" s="2458"/>
      <c r="F12" s="2459"/>
      <c r="G12" s="2460"/>
      <c r="H12" s="2461"/>
      <c r="I12" s="2461"/>
      <c r="J12" s="2461"/>
      <c r="K12" s="2462"/>
      <c r="L12" s="2454"/>
      <c r="M12" s="2454"/>
      <c r="N12" s="2450"/>
      <c r="O12" s="2455"/>
      <c r="P12" s="2456"/>
      <c r="Q12" s="2456"/>
      <c r="R12" s="2456"/>
      <c r="S12" s="2456"/>
      <c r="T12" s="2457"/>
      <c r="U12" s="2457"/>
      <c r="V12" s="2457"/>
      <c r="W12" s="2457"/>
    </row>
    <row r="13" spans="1:34" ht="69.95" customHeight="1">
      <c r="A13" s="629" t="s">
        <v>871</v>
      </c>
      <c r="B13" s="2450"/>
      <c r="C13" s="2451"/>
      <c r="D13" s="2458"/>
      <c r="E13" s="2458"/>
      <c r="F13" s="2459"/>
      <c r="G13" s="2460"/>
      <c r="H13" s="2461"/>
      <c r="I13" s="2461"/>
      <c r="J13" s="2461"/>
      <c r="K13" s="2462"/>
      <c r="L13" s="2454"/>
      <c r="M13" s="2454"/>
      <c r="N13" s="2464"/>
      <c r="O13" s="2453"/>
      <c r="P13" s="2456"/>
      <c r="Q13" s="2456"/>
      <c r="R13" s="2456"/>
      <c r="S13" s="2456"/>
      <c r="T13" s="2457"/>
      <c r="U13" s="2457"/>
      <c r="V13" s="2457"/>
      <c r="W13" s="2457"/>
    </row>
    <row r="14" spans="1:34" ht="69.95" customHeight="1">
      <c r="A14" s="629" t="s">
        <v>872</v>
      </c>
      <c r="B14" s="2450"/>
      <c r="C14" s="2451"/>
      <c r="D14" s="2458"/>
      <c r="E14" s="2458"/>
      <c r="F14" s="2459"/>
      <c r="G14" s="2460"/>
      <c r="H14" s="2461"/>
      <c r="I14" s="2461"/>
      <c r="J14" s="2461"/>
      <c r="K14" s="2462"/>
      <c r="L14" s="2454"/>
      <c r="M14" s="2454"/>
      <c r="N14" s="2464"/>
      <c r="O14" s="2453"/>
      <c r="P14" s="2456"/>
      <c r="Q14" s="2456"/>
      <c r="R14" s="2456"/>
      <c r="S14" s="2456"/>
      <c r="T14" s="2457"/>
      <c r="U14" s="2457"/>
      <c r="V14" s="2457"/>
      <c r="W14" s="2457"/>
    </row>
    <row r="15" spans="1:34" ht="69.95" customHeight="1">
      <c r="A15" s="629" t="s">
        <v>873</v>
      </c>
      <c r="B15" s="2450"/>
      <c r="C15" s="2451"/>
      <c r="D15" s="2458"/>
      <c r="E15" s="2458"/>
      <c r="F15" s="2459"/>
      <c r="G15" s="2460"/>
      <c r="H15" s="2461"/>
      <c r="I15" s="2461"/>
      <c r="J15" s="2461"/>
      <c r="K15" s="2462"/>
      <c r="L15" s="2454"/>
      <c r="M15" s="2454"/>
      <c r="N15" s="2464"/>
      <c r="O15" s="2453"/>
      <c r="P15" s="2456"/>
      <c r="Q15" s="2456"/>
      <c r="R15" s="2456"/>
      <c r="S15" s="2456"/>
      <c r="T15" s="2457"/>
      <c r="U15" s="2457"/>
      <c r="V15" s="2457"/>
      <c r="W15" s="2457"/>
    </row>
    <row r="17" spans="1:23">
      <c r="A17" s="2464" t="s">
        <v>874</v>
      </c>
      <c r="B17" s="2465"/>
    </row>
    <row r="18" spans="1:23">
      <c r="A18" s="630" t="s">
        <v>875</v>
      </c>
      <c r="B18" s="631"/>
      <c r="C18" s="632"/>
      <c r="D18" s="632"/>
      <c r="E18" s="632"/>
      <c r="F18" s="632"/>
      <c r="G18" s="632"/>
      <c r="H18" s="631" t="s">
        <v>876</v>
      </c>
      <c r="I18" s="631"/>
      <c r="J18" s="631"/>
      <c r="K18" s="632"/>
      <c r="L18" s="632"/>
      <c r="M18" s="632"/>
      <c r="N18" s="632"/>
      <c r="O18" s="632"/>
      <c r="P18" s="632"/>
      <c r="Q18" s="632"/>
      <c r="R18" s="632"/>
      <c r="S18" s="632"/>
      <c r="T18" s="632"/>
      <c r="U18" s="632"/>
      <c r="V18" s="632"/>
      <c r="W18" s="633"/>
    </row>
    <row r="19" spans="1:23">
      <c r="A19" s="634"/>
      <c r="B19" s="635"/>
      <c r="C19" s="635"/>
      <c r="D19" s="635"/>
      <c r="E19" s="635"/>
      <c r="F19" s="635"/>
      <c r="G19" s="635"/>
      <c r="H19" s="635"/>
      <c r="I19" s="635"/>
      <c r="J19" s="635"/>
      <c r="K19" s="635"/>
      <c r="L19" s="635"/>
      <c r="M19" s="635"/>
      <c r="N19" s="635"/>
      <c r="O19" s="635"/>
      <c r="P19" s="635"/>
      <c r="Q19" s="635"/>
      <c r="R19" s="635"/>
      <c r="S19" s="635"/>
      <c r="T19" s="635"/>
      <c r="U19" s="635"/>
      <c r="V19" s="635"/>
      <c r="W19" s="636"/>
    </row>
    <row r="20" spans="1:23">
      <c r="A20" s="637" t="s">
        <v>877</v>
      </c>
      <c r="B20" s="638"/>
      <c r="C20" s="635"/>
      <c r="D20" s="635"/>
      <c r="E20" s="635"/>
      <c r="F20" s="635"/>
      <c r="G20" s="635"/>
      <c r="H20" s="638" t="s">
        <v>878</v>
      </c>
      <c r="I20" s="638"/>
      <c r="J20" s="635"/>
      <c r="K20" s="635"/>
      <c r="L20" s="635"/>
      <c r="M20" s="635"/>
      <c r="N20" s="635"/>
      <c r="O20" s="635"/>
      <c r="P20" s="635"/>
      <c r="Q20" s="635"/>
      <c r="R20" s="635"/>
      <c r="S20" s="635"/>
      <c r="T20" s="635"/>
      <c r="U20" s="635"/>
      <c r="V20" s="635"/>
      <c r="W20" s="636"/>
    </row>
    <row r="21" spans="1:23">
      <c r="A21" s="639"/>
      <c r="B21" s="640"/>
      <c r="C21" s="641"/>
      <c r="D21" s="641"/>
      <c r="E21" s="641"/>
      <c r="F21" s="641"/>
      <c r="G21" s="641"/>
      <c r="H21" s="641"/>
      <c r="I21" s="641"/>
      <c r="J21" s="641"/>
      <c r="K21" s="641"/>
      <c r="L21" s="641"/>
      <c r="M21" s="641"/>
      <c r="N21" s="641"/>
      <c r="O21" s="641"/>
      <c r="P21" s="641"/>
      <c r="Q21" s="641"/>
      <c r="R21" s="641"/>
      <c r="S21" s="641"/>
      <c r="T21" s="641"/>
      <c r="U21" s="641"/>
      <c r="V21" s="641"/>
      <c r="W21" s="642"/>
    </row>
    <row r="23" spans="1:23" ht="60" customHeight="1">
      <c r="A23" s="2466" t="s">
        <v>912</v>
      </c>
      <c r="B23" s="2467"/>
      <c r="C23" s="2467"/>
      <c r="D23" s="2467"/>
      <c r="E23" s="2467"/>
      <c r="F23" s="2467"/>
      <c r="G23" s="2467"/>
      <c r="H23" s="2467"/>
      <c r="I23" s="2467"/>
      <c r="J23" s="2467"/>
      <c r="K23" s="2467"/>
      <c r="L23" s="2467"/>
      <c r="M23" s="2467"/>
      <c r="N23" s="2467"/>
      <c r="O23" s="2467"/>
      <c r="P23" s="2467"/>
      <c r="Q23" s="2467"/>
      <c r="R23" s="2467"/>
      <c r="S23" s="2467"/>
      <c r="T23" s="2467"/>
      <c r="U23" s="2467"/>
      <c r="V23" s="2467"/>
      <c r="W23" s="2467"/>
    </row>
    <row r="24" spans="1:23">
      <c r="W24" s="561" t="s">
        <v>913</v>
      </c>
    </row>
  </sheetData>
  <mergeCells count="62">
    <mergeCell ref="A17:B17"/>
    <mergeCell ref="A23:W23"/>
    <mergeCell ref="T14:W14"/>
    <mergeCell ref="B15:F15"/>
    <mergeCell ref="G15:K15"/>
    <mergeCell ref="L15:M15"/>
    <mergeCell ref="N15:O15"/>
    <mergeCell ref="P15:Q15"/>
    <mergeCell ref="R15:S15"/>
    <mergeCell ref="T15:W15"/>
    <mergeCell ref="B14:F14"/>
    <mergeCell ref="G14:K14"/>
    <mergeCell ref="L14:M14"/>
    <mergeCell ref="N14:O14"/>
    <mergeCell ref="P14:Q14"/>
    <mergeCell ref="R14:S14"/>
    <mergeCell ref="T12:W12"/>
    <mergeCell ref="B13:F13"/>
    <mergeCell ref="G13:K13"/>
    <mergeCell ref="L13:M13"/>
    <mergeCell ref="N13:O13"/>
    <mergeCell ref="P13:Q13"/>
    <mergeCell ref="R13:S13"/>
    <mergeCell ref="T13:W13"/>
    <mergeCell ref="B12:F12"/>
    <mergeCell ref="G12:K12"/>
    <mergeCell ref="L12:M12"/>
    <mergeCell ref="N12:O12"/>
    <mergeCell ref="P12:Q12"/>
    <mergeCell ref="R12:S12"/>
    <mergeCell ref="T10:W10"/>
    <mergeCell ref="B11:F11"/>
    <mergeCell ref="G11:K11"/>
    <mergeCell ref="L11:M11"/>
    <mergeCell ref="N11:O11"/>
    <mergeCell ref="P11:Q11"/>
    <mergeCell ref="R11:S11"/>
    <mergeCell ref="T11:W11"/>
    <mergeCell ref="B10:F10"/>
    <mergeCell ref="G10:K10"/>
    <mergeCell ref="L10:M10"/>
    <mergeCell ref="N10:O10"/>
    <mergeCell ref="P10:Q10"/>
    <mergeCell ref="R10:S10"/>
    <mergeCell ref="A7:C7"/>
    <mergeCell ref="D7:L7"/>
    <mergeCell ref="M7:W7"/>
    <mergeCell ref="B9:F9"/>
    <mergeCell ref="G9:K9"/>
    <mergeCell ref="L9:M9"/>
    <mergeCell ref="N9:O9"/>
    <mergeCell ref="P9:Q9"/>
    <mergeCell ref="R9:S9"/>
    <mergeCell ref="T9:W9"/>
    <mergeCell ref="T1:W1"/>
    <mergeCell ref="A3:W3"/>
    <mergeCell ref="S4:T4"/>
    <mergeCell ref="U4:W4"/>
    <mergeCell ref="A6:C6"/>
    <mergeCell ref="D6:L6"/>
    <mergeCell ref="M6:N6"/>
    <mergeCell ref="O6:W6"/>
  </mergeCells>
  <phoneticPr fontId="14"/>
  <printOptions horizontalCentered="1"/>
  <pageMargins left="0.62992125984251968" right="0.62992125984251968" top="0.39370078740157483" bottom="0.39370078740157483" header="0" footer="0.19685039370078741"/>
  <pageSetup paperSize="9" scale="76" orientation="landscape" r:id="rId1"/>
  <headerFooter scaleWithDoc="0">
    <oddFooter>&amp;R令和６年４月１日以降に申請する訓練科から適用</oddFooter>
  </headerFooter>
  <rowBreaks count="1" manualBreakCount="1">
    <brk id="22" max="2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F46"/>
  <sheetViews>
    <sheetView view="pageBreakPreview" zoomScale="70" zoomScaleNormal="69" zoomScaleSheetLayoutView="70" workbookViewId="0">
      <selection activeCell="E3" sqref="E3"/>
    </sheetView>
  </sheetViews>
  <sheetFormatPr defaultRowHeight="13.5"/>
  <cols>
    <col min="1" max="1" width="12.625" style="657" customWidth="1"/>
    <col min="2" max="2" width="16.625" style="657" customWidth="1"/>
    <col min="3" max="3" width="31.375" style="657" customWidth="1"/>
    <col min="4" max="4" width="247.875" style="676" customWidth="1"/>
    <col min="5" max="5" width="18.25" style="657" customWidth="1"/>
    <col min="6" max="16384" width="9" style="657"/>
  </cols>
  <sheetData>
    <row r="1" spans="1:6" ht="63" customHeight="1" thickBot="1">
      <c r="A1" s="654" t="s">
        <v>936</v>
      </c>
      <c r="B1" s="655"/>
      <c r="C1" s="655"/>
      <c r="D1" s="2476" t="s">
        <v>1148</v>
      </c>
      <c r="E1" s="2476"/>
      <c r="F1" s="656" t="s">
        <v>766</v>
      </c>
    </row>
    <row r="2" spans="1:6" ht="66.75" customHeight="1" thickBot="1">
      <c r="A2" s="658" t="s">
        <v>937</v>
      </c>
      <c r="B2" s="659" t="s">
        <v>938</v>
      </c>
      <c r="C2" s="660" t="s">
        <v>939</v>
      </c>
      <c r="D2" s="661" t="s">
        <v>940</v>
      </c>
      <c r="E2" s="662" t="s">
        <v>941</v>
      </c>
    </row>
    <row r="3" spans="1:6" ht="23.25" customHeight="1">
      <c r="A3" s="2477" t="s">
        <v>942</v>
      </c>
      <c r="B3" s="2471" t="s">
        <v>943</v>
      </c>
      <c r="C3" s="663" t="s">
        <v>944</v>
      </c>
      <c r="D3" s="664" t="s">
        <v>945</v>
      </c>
      <c r="E3" s="1248"/>
    </row>
    <row r="4" spans="1:6" ht="19.5">
      <c r="A4" s="2478"/>
      <c r="B4" s="2472"/>
      <c r="C4" s="665" t="s">
        <v>946</v>
      </c>
      <c r="D4" s="666" t="s">
        <v>947</v>
      </c>
      <c r="E4" s="1249"/>
    </row>
    <row r="5" spans="1:6" ht="23.25" customHeight="1">
      <c r="A5" s="2478"/>
      <c r="B5" s="2472"/>
      <c r="C5" s="665" t="s">
        <v>948</v>
      </c>
      <c r="D5" s="666" t="s">
        <v>949</v>
      </c>
      <c r="E5" s="1249"/>
    </row>
    <row r="6" spans="1:6" ht="23.25" customHeight="1">
      <c r="A6" s="2478"/>
      <c r="B6" s="2472"/>
      <c r="C6" s="665" t="s">
        <v>950</v>
      </c>
      <c r="D6" s="666" t="s">
        <v>951</v>
      </c>
      <c r="E6" s="1249"/>
    </row>
    <row r="7" spans="1:6" ht="23.25" customHeight="1">
      <c r="A7" s="2478"/>
      <c r="B7" s="2472"/>
      <c r="C7" s="665" t="s">
        <v>952</v>
      </c>
      <c r="D7" s="666" t="s">
        <v>953</v>
      </c>
      <c r="E7" s="1249"/>
    </row>
    <row r="8" spans="1:6" ht="23.25" customHeight="1">
      <c r="A8" s="2478"/>
      <c r="B8" s="2473"/>
      <c r="C8" s="665" t="s">
        <v>954</v>
      </c>
      <c r="D8" s="666" t="s">
        <v>955</v>
      </c>
      <c r="E8" s="1249"/>
    </row>
    <row r="9" spans="1:6" ht="23.25" customHeight="1">
      <c r="A9" s="2478"/>
      <c r="B9" s="2474" t="s">
        <v>956</v>
      </c>
      <c r="C9" s="667" t="s">
        <v>957</v>
      </c>
      <c r="D9" s="668" t="s">
        <v>958</v>
      </c>
      <c r="E9" s="1250"/>
    </row>
    <row r="10" spans="1:6" ht="23.25" customHeight="1">
      <c r="A10" s="2478"/>
      <c r="B10" s="2472"/>
      <c r="C10" s="665" t="s">
        <v>959</v>
      </c>
      <c r="D10" s="666" t="s">
        <v>960</v>
      </c>
      <c r="E10" s="1249"/>
    </row>
    <row r="11" spans="1:6" ht="53.25" customHeight="1">
      <c r="A11" s="2478"/>
      <c r="B11" s="2472"/>
      <c r="C11" s="665" t="s">
        <v>961</v>
      </c>
      <c r="D11" s="666" t="s">
        <v>962</v>
      </c>
      <c r="E11" s="1249"/>
    </row>
    <row r="12" spans="1:6" ht="23.25" customHeight="1">
      <c r="A12" s="2478"/>
      <c r="B12" s="2472"/>
      <c r="C12" s="665" t="s">
        <v>963</v>
      </c>
      <c r="D12" s="666" t="s">
        <v>964</v>
      </c>
      <c r="E12" s="1249"/>
    </row>
    <row r="13" spans="1:6" ht="23.25" customHeight="1">
      <c r="A13" s="2478"/>
      <c r="B13" s="2472"/>
      <c r="C13" s="665" t="s">
        <v>965</v>
      </c>
      <c r="D13" s="666" t="s">
        <v>966</v>
      </c>
      <c r="E13" s="1249"/>
    </row>
    <row r="14" spans="1:6" ht="23.25" customHeight="1">
      <c r="A14" s="2478"/>
      <c r="B14" s="2473"/>
      <c r="C14" s="665" t="s">
        <v>967</v>
      </c>
      <c r="D14" s="666" t="s">
        <v>968</v>
      </c>
      <c r="E14" s="1249"/>
    </row>
    <row r="15" spans="1:6" ht="24.75" customHeight="1">
      <c r="A15" s="2478"/>
      <c r="B15" s="2474" t="s">
        <v>969</v>
      </c>
      <c r="C15" s="667" t="s">
        <v>970</v>
      </c>
      <c r="D15" s="668" t="s">
        <v>971</v>
      </c>
      <c r="E15" s="1250"/>
    </row>
    <row r="16" spans="1:6" ht="45.75" customHeight="1">
      <c r="A16" s="2478"/>
      <c r="B16" s="2472"/>
      <c r="C16" s="665" t="s">
        <v>972</v>
      </c>
      <c r="D16" s="666" t="s">
        <v>973</v>
      </c>
      <c r="E16" s="1249"/>
    </row>
    <row r="17" spans="1:5" ht="45.75" customHeight="1">
      <c r="A17" s="2478"/>
      <c r="B17" s="2472"/>
      <c r="C17" s="665" t="s">
        <v>974</v>
      </c>
      <c r="D17" s="666" t="s">
        <v>975</v>
      </c>
      <c r="E17" s="1249"/>
    </row>
    <row r="18" spans="1:5" ht="24" customHeight="1">
      <c r="A18" s="2478"/>
      <c r="B18" s="2472"/>
      <c r="C18" s="665" t="s">
        <v>976</v>
      </c>
      <c r="D18" s="666" t="s">
        <v>977</v>
      </c>
      <c r="E18" s="1249"/>
    </row>
    <row r="19" spans="1:5" ht="24" customHeight="1" thickBot="1">
      <c r="A19" s="2479"/>
      <c r="B19" s="2475"/>
      <c r="C19" s="665" t="s">
        <v>978</v>
      </c>
      <c r="D19" s="666" t="s">
        <v>979</v>
      </c>
      <c r="E19" s="1249"/>
    </row>
    <row r="20" spans="1:5" ht="24" customHeight="1">
      <c r="A20" s="2468" t="s">
        <v>980</v>
      </c>
      <c r="B20" s="2471" t="s">
        <v>981</v>
      </c>
      <c r="C20" s="669" t="s">
        <v>982</v>
      </c>
      <c r="D20" s="670" t="s">
        <v>983</v>
      </c>
      <c r="E20" s="1251"/>
    </row>
    <row r="21" spans="1:5" ht="24" customHeight="1">
      <c r="A21" s="2469"/>
      <c r="B21" s="2472"/>
      <c r="C21" s="665" t="s">
        <v>984</v>
      </c>
      <c r="D21" s="666" t="s">
        <v>985</v>
      </c>
      <c r="E21" s="1249"/>
    </row>
    <row r="22" spans="1:5" ht="45.75" customHeight="1">
      <c r="A22" s="2469"/>
      <c r="B22" s="2473"/>
      <c r="C22" s="665" t="s">
        <v>986</v>
      </c>
      <c r="D22" s="666" t="s">
        <v>987</v>
      </c>
      <c r="E22" s="1249"/>
    </row>
    <row r="23" spans="1:5" ht="71.25" customHeight="1">
      <c r="A23" s="2469"/>
      <c r="B23" s="2474" t="s">
        <v>988</v>
      </c>
      <c r="C23" s="667" t="s">
        <v>989</v>
      </c>
      <c r="D23" s="668" t="s">
        <v>990</v>
      </c>
      <c r="E23" s="1250"/>
    </row>
    <row r="24" spans="1:5" ht="23.25" customHeight="1">
      <c r="A24" s="2469"/>
      <c r="B24" s="2473"/>
      <c r="C24" s="665" t="s">
        <v>991</v>
      </c>
      <c r="D24" s="666" t="s">
        <v>992</v>
      </c>
      <c r="E24" s="1249"/>
    </row>
    <row r="25" spans="1:5" ht="23.25" customHeight="1">
      <c r="A25" s="2469"/>
      <c r="B25" s="2474" t="s">
        <v>993</v>
      </c>
      <c r="C25" s="667" t="s">
        <v>994</v>
      </c>
      <c r="D25" s="668" t="s">
        <v>995</v>
      </c>
      <c r="E25" s="1250"/>
    </row>
    <row r="26" spans="1:5" ht="45" customHeight="1" thickBot="1">
      <c r="A26" s="2470"/>
      <c r="B26" s="2475"/>
      <c r="C26" s="665" t="s">
        <v>996</v>
      </c>
      <c r="D26" s="666" t="s">
        <v>1146</v>
      </c>
      <c r="E26" s="1249"/>
    </row>
    <row r="27" spans="1:5" ht="23.25" customHeight="1">
      <c r="A27" s="2468" t="s">
        <v>997</v>
      </c>
      <c r="B27" s="2471" t="s">
        <v>998</v>
      </c>
      <c r="C27" s="669" t="s">
        <v>999</v>
      </c>
      <c r="D27" s="670" t="s">
        <v>1000</v>
      </c>
      <c r="E27" s="1251"/>
    </row>
    <row r="28" spans="1:5" ht="23.25" customHeight="1">
      <c r="A28" s="2469"/>
      <c r="B28" s="2472"/>
      <c r="C28" s="665" t="s">
        <v>1001</v>
      </c>
      <c r="D28" s="666" t="s">
        <v>1162</v>
      </c>
      <c r="E28" s="1249"/>
    </row>
    <row r="29" spans="1:5" ht="23.25" customHeight="1">
      <c r="A29" s="2469"/>
      <c r="B29" s="2472"/>
      <c r="C29" s="665" t="s">
        <v>1002</v>
      </c>
      <c r="D29" s="666" t="s">
        <v>1003</v>
      </c>
      <c r="E29" s="1249"/>
    </row>
    <row r="30" spans="1:5" ht="23.25" customHeight="1">
      <c r="A30" s="2469"/>
      <c r="B30" s="2472"/>
      <c r="C30" s="665" t="s">
        <v>1004</v>
      </c>
      <c r="D30" s="666" t="s">
        <v>1005</v>
      </c>
      <c r="E30" s="1249"/>
    </row>
    <row r="31" spans="1:5" ht="23.25" customHeight="1">
      <c r="A31" s="2469"/>
      <c r="B31" s="2472"/>
      <c r="C31" s="665" t="s">
        <v>1006</v>
      </c>
      <c r="D31" s="666" t="s">
        <v>1007</v>
      </c>
      <c r="E31" s="1249"/>
    </row>
    <row r="32" spans="1:5" ht="23.25" customHeight="1">
      <c r="A32" s="2469"/>
      <c r="B32" s="2472"/>
      <c r="C32" s="665" t="s">
        <v>1008</v>
      </c>
      <c r="D32" s="666" t="s">
        <v>1009</v>
      </c>
      <c r="E32" s="1249"/>
    </row>
    <row r="33" spans="1:5" ht="23.25" customHeight="1">
      <c r="A33" s="2469"/>
      <c r="B33" s="2472"/>
      <c r="C33" s="665" t="s">
        <v>1010</v>
      </c>
      <c r="D33" s="666" t="s">
        <v>1011</v>
      </c>
      <c r="E33" s="1249"/>
    </row>
    <row r="34" spans="1:5" ht="23.25" customHeight="1">
      <c r="A34" s="2469"/>
      <c r="B34" s="2472"/>
      <c r="C34" s="665" t="s">
        <v>1012</v>
      </c>
      <c r="D34" s="666" t="s">
        <v>1013</v>
      </c>
      <c r="E34" s="1249"/>
    </row>
    <row r="35" spans="1:5" ht="23.25" customHeight="1">
      <c r="A35" s="2469"/>
      <c r="B35" s="2472"/>
      <c r="C35" s="665" t="s">
        <v>1014</v>
      </c>
      <c r="D35" s="666" t="s">
        <v>1015</v>
      </c>
      <c r="E35" s="1249"/>
    </row>
    <row r="36" spans="1:5" ht="23.25" customHeight="1">
      <c r="A36" s="2469"/>
      <c r="B36" s="2473"/>
      <c r="C36" s="665" t="s">
        <v>1016</v>
      </c>
      <c r="D36" s="666" t="s">
        <v>1017</v>
      </c>
      <c r="E36" s="1249"/>
    </row>
    <row r="37" spans="1:5" ht="52.5" customHeight="1">
      <c r="A37" s="2469"/>
      <c r="B37" s="2474" t="s">
        <v>1018</v>
      </c>
      <c r="C37" s="667" t="s">
        <v>1019</v>
      </c>
      <c r="D37" s="668" t="s">
        <v>1020</v>
      </c>
      <c r="E37" s="1250"/>
    </row>
    <row r="38" spans="1:5" ht="45.75" customHeight="1">
      <c r="A38" s="2469"/>
      <c r="B38" s="2472"/>
      <c r="C38" s="665" t="s">
        <v>1021</v>
      </c>
      <c r="D38" s="666" t="s">
        <v>1022</v>
      </c>
      <c r="E38" s="1249"/>
    </row>
    <row r="39" spans="1:5" ht="45.75" customHeight="1" thickBot="1">
      <c r="A39" s="2470"/>
      <c r="B39" s="2475"/>
      <c r="C39" s="665" t="s">
        <v>1023</v>
      </c>
      <c r="D39" s="666" t="s">
        <v>1024</v>
      </c>
      <c r="E39" s="1249"/>
    </row>
    <row r="40" spans="1:5" ht="24" customHeight="1">
      <c r="A40" s="2468" t="s">
        <v>1025</v>
      </c>
      <c r="B40" s="2471" t="s">
        <v>1026</v>
      </c>
      <c r="C40" s="669" t="s">
        <v>1027</v>
      </c>
      <c r="D40" s="670" t="s">
        <v>1028</v>
      </c>
      <c r="E40" s="1251"/>
    </row>
    <row r="41" spans="1:5" ht="45.75" customHeight="1">
      <c r="A41" s="2469"/>
      <c r="B41" s="2472"/>
      <c r="C41" s="665" t="s">
        <v>1029</v>
      </c>
      <c r="D41" s="666" t="s">
        <v>1030</v>
      </c>
      <c r="E41" s="1249"/>
    </row>
    <row r="42" spans="1:5" ht="24" customHeight="1">
      <c r="A42" s="2469"/>
      <c r="B42" s="2472"/>
      <c r="C42" s="665" t="s">
        <v>1031</v>
      </c>
      <c r="D42" s="666" t="s">
        <v>1032</v>
      </c>
      <c r="E42" s="1249"/>
    </row>
    <row r="43" spans="1:5" ht="24" customHeight="1">
      <c r="A43" s="2469"/>
      <c r="B43" s="2473"/>
      <c r="C43" s="665" t="s">
        <v>1033</v>
      </c>
      <c r="D43" s="666" t="s">
        <v>1034</v>
      </c>
      <c r="E43" s="1249"/>
    </row>
    <row r="44" spans="1:5" ht="45.75" customHeight="1">
      <c r="A44" s="2469"/>
      <c r="B44" s="2474" t="s">
        <v>1035</v>
      </c>
      <c r="C44" s="667" t="s">
        <v>1036</v>
      </c>
      <c r="D44" s="668" t="s">
        <v>1037</v>
      </c>
      <c r="E44" s="1250"/>
    </row>
    <row r="45" spans="1:5" ht="53.25" customHeight="1" thickBot="1">
      <c r="A45" s="2470"/>
      <c r="B45" s="2475"/>
      <c r="C45" s="671" t="s">
        <v>1038</v>
      </c>
      <c r="D45" s="672" t="s">
        <v>1039</v>
      </c>
      <c r="E45" s="1252"/>
    </row>
    <row r="46" spans="1:5" ht="19.5">
      <c r="A46" s="673"/>
      <c r="B46" s="674"/>
      <c r="C46" s="675"/>
      <c r="D46" s="674"/>
      <c r="E46" s="674"/>
    </row>
  </sheetData>
  <sheetProtection sheet="1" objects="1" scenarios="1"/>
  <mergeCells count="15">
    <mergeCell ref="A20:A26"/>
    <mergeCell ref="B20:B22"/>
    <mergeCell ref="B23:B24"/>
    <mergeCell ref="B25:B26"/>
    <mergeCell ref="D1:E1"/>
    <mergeCell ref="A3:A19"/>
    <mergeCell ref="B3:B8"/>
    <mergeCell ref="B9:B14"/>
    <mergeCell ref="B15:B19"/>
    <mergeCell ref="A27:A39"/>
    <mergeCell ref="B27:B36"/>
    <mergeCell ref="B37:B39"/>
    <mergeCell ref="A40:A45"/>
    <mergeCell ref="B40:B43"/>
    <mergeCell ref="B44:B45"/>
  </mergeCells>
  <phoneticPr fontId="14"/>
  <dataValidations count="1">
    <dataValidation type="list" allowBlank="1" showInputMessage="1" showErrorMessage="1" sqref="E3:E45" xr:uid="{00000000-0002-0000-0900-000000000000}">
      <formula1>F$1</formula1>
    </dataValidation>
  </dataValidations>
  <printOptions horizontalCentered="1"/>
  <pageMargins left="0.62992125984251968" right="0.62992125984251968" top="0.39370078740157483" bottom="0.39370078740157483" header="0" footer="0.19685039370078741"/>
  <pageSetup paperSize="9" scale="40" orientation="landscape" r:id="rId1"/>
  <headerFooter scaleWithDoc="0">
    <oddFooter>&amp;R令和６年４月１日以降に申請する訓練科から適用</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912BB-4CE9-4005-A37A-E73171E8C0FD}">
  <sheetPr>
    <pageSetUpPr fitToPage="1"/>
  </sheetPr>
  <dimension ref="A1:D33"/>
  <sheetViews>
    <sheetView showGridLines="0" view="pageBreakPreview" zoomScale="115" zoomScaleNormal="60" zoomScaleSheetLayoutView="115" workbookViewId="0">
      <selection activeCell="B4" sqref="B4:D4"/>
    </sheetView>
  </sheetViews>
  <sheetFormatPr defaultRowHeight="13.5"/>
  <cols>
    <col min="1" max="1" width="5.375" style="837" customWidth="1"/>
    <col min="2" max="2" width="79" style="837" customWidth="1"/>
    <col min="3" max="3" width="9" style="837"/>
    <col min="4" max="4" width="18" style="837" customWidth="1"/>
    <col min="5" max="16384" width="9" style="837"/>
  </cols>
  <sheetData>
    <row r="1" spans="1:4">
      <c r="C1" s="839"/>
      <c r="D1" s="839" t="s">
        <v>1480</v>
      </c>
    </row>
    <row r="2" spans="1:4">
      <c r="D2" s="926"/>
    </row>
    <row r="3" spans="1:4" ht="27.75" customHeight="1">
      <c r="B3" s="2480" t="s">
        <v>1206</v>
      </c>
      <c r="C3" s="2480"/>
      <c r="D3" s="2480"/>
    </row>
    <row r="4" spans="1:4" ht="81.75" customHeight="1" thickBot="1">
      <c r="B4" s="2481" t="s">
        <v>1658</v>
      </c>
      <c r="C4" s="2481"/>
      <c r="D4" s="2481"/>
    </row>
    <row r="5" spans="1:4" ht="59.25" customHeight="1" thickBot="1">
      <c r="B5" s="840" t="s">
        <v>1207</v>
      </c>
      <c r="C5" s="841" t="s">
        <v>1208</v>
      </c>
      <c r="D5" s="842" t="s">
        <v>1236</v>
      </c>
    </row>
    <row r="6" spans="1:4" ht="17.100000000000001" customHeight="1">
      <c r="A6" s="2491" t="s">
        <v>1645</v>
      </c>
      <c r="B6" s="843" t="s">
        <v>1237</v>
      </c>
      <c r="C6" s="2482" t="s">
        <v>1647</v>
      </c>
      <c r="D6" s="2484"/>
    </row>
    <row r="7" spans="1:4" ht="30" customHeight="1" thickBot="1">
      <c r="A7" s="2492"/>
      <c r="B7" s="844" t="s">
        <v>1238</v>
      </c>
      <c r="C7" s="2483"/>
      <c r="D7" s="2485"/>
    </row>
    <row r="8" spans="1:4" ht="17.100000000000001" customHeight="1">
      <c r="A8" s="2492"/>
      <c r="B8" s="843" t="s">
        <v>1239</v>
      </c>
      <c r="C8" s="2482" t="s">
        <v>1647</v>
      </c>
      <c r="D8" s="2484"/>
    </row>
    <row r="9" spans="1:4" ht="30" customHeight="1" thickBot="1">
      <c r="A9" s="2492"/>
      <c r="B9" s="844" t="s">
        <v>1240</v>
      </c>
      <c r="C9" s="2483"/>
      <c r="D9" s="2485"/>
    </row>
    <row r="10" spans="1:4" ht="17.100000000000001" customHeight="1">
      <c r="A10" s="2492"/>
      <c r="B10" s="843" t="s">
        <v>1241</v>
      </c>
      <c r="C10" s="2482" t="s">
        <v>1209</v>
      </c>
      <c r="D10" s="2484"/>
    </row>
    <row r="11" spans="1:4" ht="30" customHeight="1" thickBot="1">
      <c r="A11" s="2492"/>
      <c r="B11" s="844" t="s">
        <v>1242</v>
      </c>
      <c r="C11" s="2483"/>
      <c r="D11" s="2485"/>
    </row>
    <row r="12" spans="1:4" ht="17.100000000000001" customHeight="1">
      <c r="A12" s="2492"/>
      <c r="B12" s="843" t="s">
        <v>1243</v>
      </c>
      <c r="C12" s="2482" t="s">
        <v>1209</v>
      </c>
      <c r="D12" s="2484"/>
    </row>
    <row r="13" spans="1:4" ht="30" customHeight="1" thickBot="1">
      <c r="A13" s="2492"/>
      <c r="B13" s="844" t="s">
        <v>1244</v>
      </c>
      <c r="C13" s="2483"/>
      <c r="D13" s="2485"/>
    </row>
    <row r="14" spans="1:4" ht="17.100000000000001" customHeight="1">
      <c r="A14" s="2492"/>
      <c r="B14" s="843" t="s">
        <v>1351</v>
      </c>
      <c r="C14" s="2482" t="s">
        <v>1209</v>
      </c>
      <c r="D14" s="2484"/>
    </row>
    <row r="15" spans="1:4" ht="30" customHeight="1" thickBot="1">
      <c r="A15" s="2492"/>
      <c r="B15" s="844" t="s">
        <v>1350</v>
      </c>
      <c r="C15" s="2483"/>
      <c r="D15" s="2485"/>
    </row>
    <row r="16" spans="1:4" ht="17.100000000000001" customHeight="1">
      <c r="A16" s="2492"/>
      <c r="B16" s="843" t="s">
        <v>1245</v>
      </c>
      <c r="C16" s="2482" t="s">
        <v>1209</v>
      </c>
      <c r="D16" s="2484"/>
    </row>
    <row r="17" spans="1:4" ht="30" customHeight="1" thickBot="1">
      <c r="A17" s="2492"/>
      <c r="B17" s="844" t="s">
        <v>1246</v>
      </c>
      <c r="C17" s="2483"/>
      <c r="D17" s="2485"/>
    </row>
    <row r="18" spans="1:4" ht="17.100000000000001" customHeight="1">
      <c r="A18" s="2492"/>
      <c r="B18" s="843" t="s">
        <v>1247</v>
      </c>
      <c r="C18" s="2482" t="s">
        <v>1209</v>
      </c>
      <c r="D18" s="2484"/>
    </row>
    <row r="19" spans="1:4" ht="30" customHeight="1" thickBot="1">
      <c r="A19" s="2492"/>
      <c r="B19" s="844" t="s">
        <v>1248</v>
      </c>
      <c r="C19" s="2483"/>
      <c r="D19" s="2485"/>
    </row>
    <row r="20" spans="1:4" ht="17.100000000000001" customHeight="1">
      <c r="A20" s="2492"/>
      <c r="B20" s="843" t="s">
        <v>1249</v>
      </c>
      <c r="C20" s="2482" t="s">
        <v>1209</v>
      </c>
      <c r="D20" s="2484"/>
    </row>
    <row r="21" spans="1:4" ht="45" customHeight="1" thickBot="1">
      <c r="A21" s="2492"/>
      <c r="B21" s="844" t="s">
        <v>1250</v>
      </c>
      <c r="C21" s="2483"/>
      <c r="D21" s="2485"/>
    </row>
    <row r="22" spans="1:4" ht="17.100000000000001" customHeight="1">
      <c r="A22" s="2492"/>
      <c r="B22" s="843" t="s">
        <v>1251</v>
      </c>
      <c r="C22" s="2482" t="s">
        <v>1209</v>
      </c>
      <c r="D22" s="2484"/>
    </row>
    <row r="23" spans="1:4" ht="30" customHeight="1" thickBot="1">
      <c r="A23" s="2492"/>
      <c r="B23" s="844" t="s">
        <v>1483</v>
      </c>
      <c r="C23" s="2483"/>
      <c r="D23" s="2485"/>
    </row>
    <row r="24" spans="1:4" ht="17.100000000000001" customHeight="1">
      <c r="A24" s="2492"/>
      <c r="B24" s="1253" t="s">
        <v>1210</v>
      </c>
      <c r="C24" s="2482" t="s">
        <v>1209</v>
      </c>
      <c r="D24" s="2484"/>
    </row>
    <row r="25" spans="1:4" ht="39.950000000000003" customHeight="1" thickBot="1">
      <c r="A25" s="2493"/>
      <c r="B25" s="1254"/>
      <c r="C25" s="2483"/>
      <c r="D25" s="2485"/>
    </row>
    <row r="26" spans="1:4" ht="17.100000000000001" customHeight="1">
      <c r="A26" s="2494" t="s">
        <v>1646</v>
      </c>
      <c r="B26" s="1475" t="s">
        <v>1252</v>
      </c>
      <c r="C26" s="2482" t="s">
        <v>1209</v>
      </c>
      <c r="D26" s="2488"/>
    </row>
    <row r="27" spans="1:4" ht="30" customHeight="1">
      <c r="A27" s="2495"/>
      <c r="B27" s="1476" t="s">
        <v>1253</v>
      </c>
      <c r="C27" s="2487"/>
      <c r="D27" s="2489"/>
    </row>
    <row r="28" spans="1:4" ht="17.100000000000001" customHeight="1">
      <c r="A28" s="2495"/>
      <c r="B28" s="1477" t="s">
        <v>1254</v>
      </c>
      <c r="C28" s="2487"/>
      <c r="D28" s="2489"/>
    </row>
    <row r="29" spans="1:4" ht="17.25" customHeight="1">
      <c r="A29" s="2495"/>
      <c r="B29" s="1476" t="s">
        <v>1255</v>
      </c>
      <c r="C29" s="2487"/>
      <c r="D29" s="2489"/>
    </row>
    <row r="30" spans="1:4" ht="17.100000000000001" customHeight="1">
      <c r="A30" s="2495"/>
      <c r="B30" s="1477" t="s">
        <v>1256</v>
      </c>
      <c r="C30" s="2487"/>
      <c r="D30" s="2489"/>
    </row>
    <row r="31" spans="1:4" ht="30" customHeight="1" thickBot="1">
      <c r="A31" s="2496"/>
      <c r="B31" s="1478" t="s">
        <v>1257</v>
      </c>
      <c r="C31" s="2483"/>
      <c r="D31" s="2490"/>
    </row>
    <row r="32" spans="1:4" ht="40.5" customHeight="1">
      <c r="B32" s="2486" t="s">
        <v>1211</v>
      </c>
      <c r="C32" s="2486"/>
      <c r="D32" s="2486"/>
    </row>
    <row r="33" spans="2:2">
      <c r="B33" s="838"/>
    </row>
  </sheetData>
  <sheetProtection sheet="1" objects="1" scenarios="1"/>
  <mergeCells count="27">
    <mergeCell ref="A6:A25"/>
    <mergeCell ref="A26:A31"/>
    <mergeCell ref="C24:C25"/>
    <mergeCell ref="D24:D25"/>
    <mergeCell ref="C16:C17"/>
    <mergeCell ref="D16:D17"/>
    <mergeCell ref="C18:C19"/>
    <mergeCell ref="D18:D19"/>
    <mergeCell ref="C20:C21"/>
    <mergeCell ref="D20:D21"/>
    <mergeCell ref="C10:C11"/>
    <mergeCell ref="D10:D11"/>
    <mergeCell ref="C12:C13"/>
    <mergeCell ref="D12:D13"/>
    <mergeCell ref="C14:C15"/>
    <mergeCell ref="D14:D15"/>
    <mergeCell ref="B32:D32"/>
    <mergeCell ref="C22:C23"/>
    <mergeCell ref="D22:D23"/>
    <mergeCell ref="C26:C31"/>
    <mergeCell ref="D26:D31"/>
    <mergeCell ref="B3:D3"/>
    <mergeCell ref="B4:D4"/>
    <mergeCell ref="C6:C7"/>
    <mergeCell ref="D6:D7"/>
    <mergeCell ref="C8:C9"/>
    <mergeCell ref="D8:D9"/>
  </mergeCells>
  <phoneticPr fontId="14"/>
  <pageMargins left="0.70866141732283472" right="0.70866141732283472" top="0.74803149606299213" bottom="0.74803149606299213" header="0.31496062992125984" footer="0.31496062992125984"/>
  <pageSetup paperSize="9" scale="80" orientation="portrait" r:id="rId1"/>
  <headerFooter>
    <oddFooter>&amp;R令和８年10月1日以降に開講する訓練科から適用</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F54"/>
  <sheetViews>
    <sheetView view="pageBreakPreview" zoomScale="70" zoomScaleNormal="50" zoomScaleSheetLayoutView="70" workbookViewId="0">
      <selection activeCell="E4" sqref="E4"/>
    </sheetView>
  </sheetViews>
  <sheetFormatPr defaultColWidth="9" defaultRowHeight="13.5"/>
  <cols>
    <col min="1" max="1" width="6.5" style="657" customWidth="1"/>
    <col min="2" max="4" width="10.625" style="657" customWidth="1"/>
    <col min="5" max="5" width="31.375" style="657" customWidth="1"/>
    <col min="6" max="6" width="229.25" style="852" customWidth="1"/>
    <col min="7" max="7" width="3.25" style="657" customWidth="1"/>
    <col min="8" max="16384" width="9" style="657"/>
  </cols>
  <sheetData>
    <row r="1" spans="1:6" ht="33.75" customHeight="1" thickBot="1">
      <c r="A1" s="845" t="s">
        <v>1352</v>
      </c>
      <c r="B1" s="846"/>
      <c r="C1" s="846"/>
      <c r="D1" s="846"/>
      <c r="E1" s="846"/>
      <c r="F1" s="865" t="s">
        <v>1481</v>
      </c>
    </row>
    <row r="2" spans="1:6" ht="59.25" thickBot="1">
      <c r="A2" s="990" t="s">
        <v>937</v>
      </c>
      <c r="B2" s="982" t="s">
        <v>938</v>
      </c>
      <c r="C2" s="982" t="s">
        <v>1353</v>
      </c>
      <c r="D2" s="989" t="s">
        <v>1354</v>
      </c>
      <c r="E2" s="988" t="s">
        <v>1355</v>
      </c>
      <c r="F2" s="847" t="s">
        <v>1356</v>
      </c>
    </row>
    <row r="3" spans="1:6" ht="39">
      <c r="A3" s="2497" t="s">
        <v>1357</v>
      </c>
      <c r="B3" s="2500" t="s">
        <v>1358</v>
      </c>
      <c r="C3" s="2503" t="s">
        <v>1359</v>
      </c>
      <c r="D3" s="2506">
        <v>1</v>
      </c>
      <c r="E3" s="996" t="s">
        <v>1360</v>
      </c>
      <c r="F3" s="997" t="s">
        <v>1361</v>
      </c>
    </row>
    <row r="4" spans="1:6" ht="39">
      <c r="A4" s="2498"/>
      <c r="B4" s="2501"/>
      <c r="C4" s="2504"/>
      <c r="D4" s="2507"/>
      <c r="E4" s="998" t="s">
        <v>1362</v>
      </c>
      <c r="F4" s="999" t="s">
        <v>1363</v>
      </c>
    </row>
    <row r="5" spans="1:6" ht="39">
      <c r="A5" s="2498"/>
      <c r="B5" s="2502"/>
      <c r="C5" s="2505"/>
      <c r="D5" s="2507"/>
      <c r="E5" s="998" t="s">
        <v>1364</v>
      </c>
      <c r="F5" s="999" t="s">
        <v>1365</v>
      </c>
    </row>
    <row r="6" spans="1:6" ht="39">
      <c r="A6" s="2498"/>
      <c r="B6" s="2508" t="s">
        <v>1358</v>
      </c>
      <c r="C6" s="2509" t="s">
        <v>1366</v>
      </c>
      <c r="D6" s="2507">
        <v>2</v>
      </c>
      <c r="E6" s="1000" t="s">
        <v>1367</v>
      </c>
      <c r="F6" s="1001" t="s">
        <v>1368</v>
      </c>
    </row>
    <row r="7" spans="1:6" ht="39">
      <c r="A7" s="2498"/>
      <c r="B7" s="2502"/>
      <c r="C7" s="2505"/>
      <c r="D7" s="2507"/>
      <c r="E7" s="998" t="s">
        <v>1369</v>
      </c>
      <c r="F7" s="999" t="s">
        <v>1370</v>
      </c>
    </row>
    <row r="8" spans="1:6" ht="39.75" thickBot="1">
      <c r="A8" s="2499"/>
      <c r="B8" s="1002" t="s">
        <v>1358</v>
      </c>
      <c r="C8" s="1003" t="s">
        <v>1371</v>
      </c>
      <c r="D8" s="1004">
        <v>3</v>
      </c>
      <c r="E8" s="1005" t="s">
        <v>1372</v>
      </c>
      <c r="F8" s="1001" t="s">
        <v>1373</v>
      </c>
    </row>
    <row r="9" spans="1:6" ht="39" customHeight="1">
      <c r="A9" s="2497" t="s">
        <v>1374</v>
      </c>
      <c r="B9" s="2531" t="s">
        <v>1375</v>
      </c>
      <c r="C9" s="2503" t="s">
        <v>1376</v>
      </c>
      <c r="D9" s="2506">
        <v>4</v>
      </c>
      <c r="E9" s="996" t="s">
        <v>1377</v>
      </c>
      <c r="F9" s="997" t="s">
        <v>1378</v>
      </c>
    </row>
    <row r="10" spans="1:6" ht="19.5">
      <c r="A10" s="2498"/>
      <c r="B10" s="2511"/>
      <c r="C10" s="2504"/>
      <c r="D10" s="2507"/>
      <c r="E10" s="998" t="s">
        <v>1379</v>
      </c>
      <c r="F10" s="999" t="s">
        <v>1380</v>
      </c>
    </row>
    <row r="11" spans="1:6" ht="39" customHeight="1">
      <c r="A11" s="2498"/>
      <c r="B11" s="2511"/>
      <c r="C11" s="2509" t="s">
        <v>1381</v>
      </c>
      <c r="D11" s="2507">
        <v>5</v>
      </c>
      <c r="E11" s="1000" t="s">
        <v>1382</v>
      </c>
      <c r="F11" s="1001" t="s">
        <v>1383</v>
      </c>
    </row>
    <row r="12" spans="1:6" ht="19.5">
      <c r="A12" s="2498"/>
      <c r="B12" s="2511"/>
      <c r="C12" s="2504"/>
      <c r="D12" s="2507"/>
      <c r="E12" s="998" t="s">
        <v>1384</v>
      </c>
      <c r="F12" s="999" t="s">
        <v>1385</v>
      </c>
    </row>
    <row r="13" spans="1:6" ht="19.5">
      <c r="A13" s="2498"/>
      <c r="B13" s="2511"/>
      <c r="C13" s="2504"/>
      <c r="D13" s="2507"/>
      <c r="E13" s="998" t="s">
        <v>1386</v>
      </c>
      <c r="F13" s="999" t="s">
        <v>1387</v>
      </c>
    </row>
    <row r="14" spans="1:6" ht="19.5" customHeight="1">
      <c r="A14" s="2498"/>
      <c r="B14" s="2511"/>
      <c r="C14" s="2509" t="s">
        <v>1388</v>
      </c>
      <c r="D14" s="2507">
        <v>6</v>
      </c>
      <c r="E14" s="1006" t="s">
        <v>1389</v>
      </c>
      <c r="F14" s="1007" t="s">
        <v>1390</v>
      </c>
    </row>
    <row r="15" spans="1:6" ht="19.5" customHeight="1">
      <c r="A15" s="2498"/>
      <c r="B15" s="2511"/>
      <c r="C15" s="2504"/>
      <c r="D15" s="2507"/>
      <c r="E15" s="1008" t="s">
        <v>1391</v>
      </c>
      <c r="F15" s="1009" t="s">
        <v>1392</v>
      </c>
    </row>
    <row r="16" spans="1:6" ht="19.5" customHeight="1">
      <c r="A16" s="2498"/>
      <c r="B16" s="2511"/>
      <c r="C16" s="2504"/>
      <c r="D16" s="2507"/>
      <c r="E16" s="1008" t="s">
        <v>1393</v>
      </c>
      <c r="F16" s="1009" t="s">
        <v>1394</v>
      </c>
    </row>
    <row r="17" spans="1:6" ht="19.5" customHeight="1">
      <c r="A17" s="2498"/>
      <c r="B17" s="2511"/>
      <c r="C17" s="2504"/>
      <c r="D17" s="2507"/>
      <c r="E17" s="998" t="s">
        <v>1395</v>
      </c>
      <c r="F17" s="999" t="s">
        <v>1396</v>
      </c>
    </row>
    <row r="18" spans="1:6" ht="19.5" customHeight="1">
      <c r="A18" s="2498"/>
      <c r="B18" s="2511"/>
      <c r="C18" s="2509" t="s">
        <v>1397</v>
      </c>
      <c r="D18" s="2507">
        <v>7</v>
      </c>
      <c r="E18" s="1006" t="s">
        <v>1398</v>
      </c>
      <c r="F18" s="1007" t="s">
        <v>1399</v>
      </c>
    </row>
    <row r="19" spans="1:6" ht="19.5">
      <c r="A19" s="2498"/>
      <c r="B19" s="2511"/>
      <c r="C19" s="2504"/>
      <c r="D19" s="2507"/>
      <c r="E19" s="1008" t="s">
        <v>1400</v>
      </c>
      <c r="F19" s="1009" t="s">
        <v>1401</v>
      </c>
    </row>
    <row r="20" spans="1:6" ht="19.5">
      <c r="A20" s="2498"/>
      <c r="B20" s="2518"/>
      <c r="C20" s="2504"/>
      <c r="D20" s="2507"/>
      <c r="E20" s="1008" t="s">
        <v>1402</v>
      </c>
      <c r="F20" s="1009" t="s">
        <v>1403</v>
      </c>
    </row>
    <row r="21" spans="1:6" ht="19.5" customHeight="1">
      <c r="A21" s="2498"/>
      <c r="B21" s="2510" t="s">
        <v>1404</v>
      </c>
      <c r="C21" s="2509" t="s">
        <v>1405</v>
      </c>
      <c r="D21" s="2507">
        <v>8</v>
      </c>
      <c r="E21" s="1006" t="s">
        <v>1406</v>
      </c>
      <c r="F21" s="1007" t="s">
        <v>1407</v>
      </c>
    </row>
    <row r="22" spans="1:6" ht="19.5" customHeight="1">
      <c r="A22" s="2498"/>
      <c r="B22" s="2511"/>
      <c r="C22" s="2504"/>
      <c r="D22" s="2507"/>
      <c r="E22" s="1010" t="s">
        <v>1408</v>
      </c>
      <c r="F22" s="1011" t="s">
        <v>1409</v>
      </c>
    </row>
    <row r="23" spans="1:6" ht="19.5" customHeight="1">
      <c r="A23" s="2498"/>
      <c r="B23" s="2511"/>
      <c r="C23" s="2504"/>
      <c r="D23" s="2507"/>
      <c r="E23" s="1010" t="s">
        <v>1410</v>
      </c>
      <c r="F23" s="1011" t="s">
        <v>1411</v>
      </c>
    </row>
    <row r="24" spans="1:6" ht="19.5" customHeight="1">
      <c r="A24" s="2498"/>
      <c r="B24" s="2511"/>
      <c r="C24" s="2504"/>
      <c r="D24" s="2507"/>
      <c r="E24" s="1010" t="s">
        <v>1412</v>
      </c>
      <c r="F24" s="1011" t="s">
        <v>1413</v>
      </c>
    </row>
    <row r="25" spans="1:6" ht="19.5" customHeight="1">
      <c r="A25" s="2498"/>
      <c r="B25" s="2511"/>
      <c r="C25" s="2504"/>
      <c r="D25" s="2507"/>
      <c r="E25" s="1008" t="s">
        <v>1414</v>
      </c>
      <c r="F25" s="1009" t="s">
        <v>1415</v>
      </c>
    </row>
    <row r="26" spans="1:6" ht="19.5">
      <c r="A26" s="2498"/>
      <c r="B26" s="2511"/>
      <c r="C26" s="2509" t="s">
        <v>1416</v>
      </c>
      <c r="D26" s="2507">
        <v>9</v>
      </c>
      <c r="E26" s="1006" t="s">
        <v>1417</v>
      </c>
      <c r="F26" s="1007" t="s">
        <v>1418</v>
      </c>
    </row>
    <row r="27" spans="1:6" ht="19.5">
      <c r="A27" s="2498"/>
      <c r="B27" s="2511"/>
      <c r="C27" s="2504"/>
      <c r="D27" s="2507"/>
      <c r="E27" s="1010" t="s">
        <v>1419</v>
      </c>
      <c r="F27" s="1011" t="s">
        <v>1420</v>
      </c>
    </row>
    <row r="28" spans="1:6" ht="19.5">
      <c r="A28" s="2498"/>
      <c r="B28" s="2511"/>
      <c r="C28" s="2504"/>
      <c r="D28" s="2507"/>
      <c r="E28" s="1010" t="s">
        <v>1421</v>
      </c>
      <c r="F28" s="1011" t="s">
        <v>1422</v>
      </c>
    </row>
    <row r="29" spans="1:6" ht="39" customHeight="1">
      <c r="A29" s="2498"/>
      <c r="B29" s="2511"/>
      <c r="C29" s="2509" t="s">
        <v>1423</v>
      </c>
      <c r="D29" s="2507">
        <v>10</v>
      </c>
      <c r="E29" s="1006" t="s">
        <v>1424</v>
      </c>
      <c r="F29" s="1007" t="s">
        <v>1425</v>
      </c>
    </row>
    <row r="30" spans="1:6" ht="19.5">
      <c r="A30" s="2498"/>
      <c r="B30" s="2511"/>
      <c r="C30" s="2504"/>
      <c r="D30" s="2507"/>
      <c r="E30" s="1010" t="s">
        <v>1426</v>
      </c>
      <c r="F30" s="1011" t="s">
        <v>1427</v>
      </c>
    </row>
    <row r="31" spans="1:6" ht="19.5">
      <c r="A31" s="2498"/>
      <c r="B31" s="2511"/>
      <c r="C31" s="2504"/>
      <c r="D31" s="2507"/>
      <c r="E31" s="1010" t="s">
        <v>1428</v>
      </c>
      <c r="F31" s="1011" t="s">
        <v>1429</v>
      </c>
    </row>
    <row r="32" spans="1:6" ht="39">
      <c r="A32" s="2498"/>
      <c r="B32" s="2511"/>
      <c r="C32" s="2504"/>
      <c r="D32" s="2507"/>
      <c r="E32" s="1010" t="s">
        <v>1430</v>
      </c>
      <c r="F32" s="1011" t="s">
        <v>1431</v>
      </c>
    </row>
    <row r="33" spans="1:6" ht="39">
      <c r="A33" s="2498"/>
      <c r="B33" s="2511"/>
      <c r="C33" s="2509" t="s">
        <v>1432</v>
      </c>
      <c r="D33" s="2507">
        <v>11</v>
      </c>
      <c r="E33" s="1006" t="s">
        <v>1433</v>
      </c>
      <c r="F33" s="1007" t="s">
        <v>1434</v>
      </c>
    </row>
    <row r="34" spans="1:6" ht="19.5">
      <c r="A34" s="2498"/>
      <c r="B34" s="2511"/>
      <c r="C34" s="2504"/>
      <c r="D34" s="2507"/>
      <c r="E34" s="1010" t="s">
        <v>1435</v>
      </c>
      <c r="F34" s="1011" t="s">
        <v>1436</v>
      </c>
    </row>
    <row r="35" spans="1:6" ht="39.75" thickBot="1">
      <c r="A35" s="2499"/>
      <c r="B35" s="2512"/>
      <c r="C35" s="2513"/>
      <c r="D35" s="2514"/>
      <c r="E35" s="1012" t="s">
        <v>1437</v>
      </c>
      <c r="F35" s="1013" t="s">
        <v>1438</v>
      </c>
    </row>
    <row r="36" spans="1:6" ht="58.5">
      <c r="A36" s="2516" t="s">
        <v>1439</v>
      </c>
      <c r="B36" s="2518" t="s">
        <v>1440</v>
      </c>
      <c r="C36" s="2503" t="s">
        <v>1441</v>
      </c>
      <c r="D36" s="2506">
        <v>12</v>
      </c>
      <c r="E36" s="996" t="s">
        <v>1442</v>
      </c>
      <c r="F36" s="997" t="s">
        <v>1443</v>
      </c>
    </row>
    <row r="37" spans="1:6" ht="19.5">
      <c r="A37" s="2516"/>
      <c r="B37" s="2519"/>
      <c r="C37" s="2504"/>
      <c r="D37" s="2507"/>
      <c r="E37" s="998" t="s">
        <v>1444</v>
      </c>
      <c r="F37" s="999" t="s">
        <v>1445</v>
      </c>
    </row>
    <row r="38" spans="1:6" ht="39">
      <c r="A38" s="2516"/>
      <c r="B38" s="2519"/>
      <c r="C38" s="2521" t="s">
        <v>1446</v>
      </c>
      <c r="D38" s="2507">
        <v>13</v>
      </c>
      <c r="E38" s="1006" t="s">
        <v>1447</v>
      </c>
      <c r="F38" s="1007" t="s">
        <v>1448</v>
      </c>
    </row>
    <row r="39" spans="1:6" ht="19.5">
      <c r="A39" s="2516"/>
      <c r="B39" s="2519"/>
      <c r="C39" s="2504"/>
      <c r="D39" s="2507"/>
      <c r="E39" s="1014" t="s">
        <v>1449</v>
      </c>
      <c r="F39" s="1015" t="s">
        <v>1450</v>
      </c>
    </row>
    <row r="40" spans="1:6" ht="39.75" thickBot="1">
      <c r="A40" s="2516"/>
      <c r="B40" s="2520"/>
      <c r="C40" s="2513"/>
      <c r="D40" s="2514"/>
      <c r="E40" s="1016" t="s">
        <v>1451</v>
      </c>
      <c r="F40" s="999" t="s">
        <v>1452</v>
      </c>
    </row>
    <row r="41" spans="1:6" ht="21" customHeight="1">
      <c r="A41" s="2516"/>
      <c r="B41" s="2522" t="s">
        <v>1453</v>
      </c>
      <c r="C41" s="2524" t="s">
        <v>1454</v>
      </c>
      <c r="D41" s="2527">
        <v>14</v>
      </c>
      <c r="E41" s="991" t="s">
        <v>1455</v>
      </c>
      <c r="F41" s="987" t="s">
        <v>1456</v>
      </c>
    </row>
    <row r="42" spans="1:6" ht="21" customHeight="1">
      <c r="A42" s="2516"/>
      <c r="B42" s="2522"/>
      <c r="C42" s="2525"/>
      <c r="D42" s="2515"/>
      <c r="E42" s="992" t="s">
        <v>1457</v>
      </c>
      <c r="F42" s="984" t="s">
        <v>1458</v>
      </c>
    </row>
    <row r="43" spans="1:6" ht="39">
      <c r="A43" s="2516"/>
      <c r="B43" s="2522"/>
      <c r="C43" s="2525"/>
      <c r="D43" s="2515"/>
      <c r="E43" s="992" t="s">
        <v>1459</v>
      </c>
      <c r="F43" s="984" t="s">
        <v>1460</v>
      </c>
    </row>
    <row r="44" spans="1:6" ht="19.5">
      <c r="A44" s="2516"/>
      <c r="B44" s="2522"/>
      <c r="C44" s="2526"/>
      <c r="D44" s="2515"/>
      <c r="E44" s="993" t="s">
        <v>1461</v>
      </c>
      <c r="F44" s="985" t="s">
        <v>1462</v>
      </c>
    </row>
    <row r="45" spans="1:6" ht="39">
      <c r="A45" s="2516"/>
      <c r="B45" s="2522"/>
      <c r="C45" s="2528" t="s">
        <v>1463</v>
      </c>
      <c r="D45" s="2515">
        <v>15</v>
      </c>
      <c r="E45" s="994" t="s">
        <v>1464</v>
      </c>
      <c r="F45" s="983" t="s">
        <v>1465</v>
      </c>
    </row>
    <row r="46" spans="1:6" ht="39">
      <c r="A46" s="2516"/>
      <c r="B46" s="2522"/>
      <c r="C46" s="2525"/>
      <c r="D46" s="2515"/>
      <c r="E46" s="992" t="s">
        <v>1466</v>
      </c>
      <c r="F46" s="984" t="s">
        <v>1467</v>
      </c>
    </row>
    <row r="47" spans="1:6" ht="39">
      <c r="A47" s="2516"/>
      <c r="B47" s="2522"/>
      <c r="C47" s="2528" t="s">
        <v>1468</v>
      </c>
      <c r="D47" s="2515">
        <v>16</v>
      </c>
      <c r="E47" s="994" t="s">
        <v>1469</v>
      </c>
      <c r="F47" s="983" t="s">
        <v>1470</v>
      </c>
    </row>
    <row r="48" spans="1:6" ht="19.5">
      <c r="A48" s="2516"/>
      <c r="B48" s="2522"/>
      <c r="C48" s="2525"/>
      <c r="D48" s="2515"/>
      <c r="E48" s="992" t="s">
        <v>1471</v>
      </c>
      <c r="F48" s="984" t="s">
        <v>1472</v>
      </c>
    </row>
    <row r="49" spans="1:6" ht="19.5">
      <c r="A49" s="2516"/>
      <c r="B49" s="2522"/>
      <c r="C49" s="2525"/>
      <c r="D49" s="2515"/>
      <c r="E49" s="992" t="s">
        <v>1473</v>
      </c>
      <c r="F49" s="984" t="s">
        <v>1474</v>
      </c>
    </row>
    <row r="50" spans="1:6" ht="39.75" thickBot="1">
      <c r="A50" s="2517"/>
      <c r="B50" s="2523"/>
      <c r="C50" s="2529"/>
      <c r="D50" s="2530"/>
      <c r="E50" s="995" t="s">
        <v>1475</v>
      </c>
      <c r="F50" s="986" t="s">
        <v>1476</v>
      </c>
    </row>
    <row r="51" spans="1:6" ht="19.5">
      <c r="A51" s="848" t="s">
        <v>1477</v>
      </c>
      <c r="B51" s="849"/>
      <c r="C51" s="849"/>
      <c r="D51" s="849"/>
      <c r="E51" s="849"/>
      <c r="F51" s="676"/>
    </row>
    <row r="52" spans="1:6" ht="22.5">
      <c r="A52" s="850" t="s">
        <v>1478</v>
      </c>
      <c r="B52" s="849"/>
      <c r="C52" s="849"/>
      <c r="D52" s="849"/>
      <c r="E52" s="849"/>
      <c r="F52" s="676"/>
    </row>
    <row r="53" spans="1:6" ht="22.5">
      <c r="A53" s="850" t="s">
        <v>1479</v>
      </c>
      <c r="B53" s="849"/>
      <c r="C53" s="849"/>
      <c r="D53" s="849"/>
      <c r="E53" s="849"/>
      <c r="F53" s="676"/>
    </row>
    <row r="54" spans="1:6" ht="22.5">
      <c r="A54" s="850"/>
      <c r="F54" s="851"/>
    </row>
  </sheetData>
  <sheetProtection sheet="1" objects="1" scenarios="1"/>
  <mergeCells count="39">
    <mergeCell ref="A9:A35"/>
    <mergeCell ref="D45:D46"/>
    <mergeCell ref="A36:A50"/>
    <mergeCell ref="B36:B40"/>
    <mergeCell ref="C36:C37"/>
    <mergeCell ref="D36:D37"/>
    <mergeCell ref="C38:C40"/>
    <mergeCell ref="D38:D40"/>
    <mergeCell ref="B41:B50"/>
    <mergeCell ref="C41:C44"/>
    <mergeCell ref="D41:D44"/>
    <mergeCell ref="C45:C46"/>
    <mergeCell ref="C47:C50"/>
    <mergeCell ref="D47:D50"/>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D29:D32"/>
    <mergeCell ref="C33:C35"/>
    <mergeCell ref="D33:D35"/>
    <mergeCell ref="A3:A8"/>
    <mergeCell ref="B3:B5"/>
    <mergeCell ref="C3:C5"/>
    <mergeCell ref="D3:D5"/>
    <mergeCell ref="B6:B7"/>
    <mergeCell ref="C6:C7"/>
    <mergeCell ref="D6:D7"/>
  </mergeCells>
  <phoneticPr fontId="14"/>
  <printOptions horizontalCentered="1"/>
  <pageMargins left="3.937007874015748E-2" right="3.937007874015748E-2" top="0.55118110236220474" bottom="0.55118110236220474" header="0" footer="0"/>
  <pageSetup paperSize="9" scale="3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9">
    <pageSetUpPr fitToPage="1"/>
  </sheetPr>
  <dimension ref="A1:AU120"/>
  <sheetViews>
    <sheetView view="pageBreakPreview" zoomScale="70" zoomScaleNormal="100" zoomScaleSheetLayoutView="70" workbookViewId="0">
      <selection activeCell="L97" sqref="L97:Z97"/>
    </sheetView>
  </sheetViews>
  <sheetFormatPr defaultRowHeight="13.5" outlineLevelRow="1"/>
  <cols>
    <col min="1" max="1" width="3.125" style="529" customWidth="1"/>
    <col min="2" max="2" width="4.25" style="529" customWidth="1"/>
    <col min="3" max="3" width="13.125" style="529" customWidth="1"/>
    <col min="4" max="7" width="4.5" style="443" customWidth="1"/>
    <col min="8" max="8" width="5.125" style="443" customWidth="1"/>
    <col min="9" max="34" width="4.5" style="443" customWidth="1"/>
    <col min="35" max="35" width="8.375" style="443" customWidth="1"/>
    <col min="36" max="36" width="12.5" style="443" customWidth="1"/>
    <col min="37" max="38" width="4.125" style="443" customWidth="1"/>
    <col min="39" max="44" width="14.75" style="443" customWidth="1"/>
    <col min="45" max="16384" width="9" style="443"/>
  </cols>
  <sheetData>
    <row r="1" spans="1:44" ht="33" customHeight="1">
      <c r="AE1" s="444"/>
      <c r="AF1" s="444"/>
      <c r="AG1" s="444"/>
      <c r="AH1" s="251"/>
      <c r="AI1" s="252"/>
      <c r="AJ1" s="253" t="s">
        <v>727</v>
      </c>
    </row>
    <row r="2" spans="1:44" ht="20.25" customHeight="1">
      <c r="A2" s="2539" t="s">
        <v>718</v>
      </c>
      <c r="B2" s="2539"/>
      <c r="C2" s="2539"/>
      <c r="D2" s="2539"/>
      <c r="E2" s="2539"/>
      <c r="F2" s="2539"/>
      <c r="G2" s="2539"/>
      <c r="H2" s="2539"/>
      <c r="I2" s="2539"/>
      <c r="J2" s="2539"/>
      <c r="K2" s="2539"/>
      <c r="L2" s="2539"/>
      <c r="M2" s="2539"/>
      <c r="N2" s="2539"/>
      <c r="O2" s="2539"/>
      <c r="P2" s="2539"/>
      <c r="Q2" s="2539"/>
      <c r="R2" s="2539"/>
      <c r="S2" s="2539"/>
      <c r="T2" s="2539"/>
      <c r="U2" s="2539"/>
      <c r="V2" s="2539"/>
      <c r="W2" s="2539"/>
      <c r="X2" s="2539"/>
      <c r="Y2" s="2539"/>
      <c r="Z2" s="2539"/>
      <c r="AA2" s="2539"/>
      <c r="AB2" s="2539"/>
      <c r="AC2" s="2539"/>
      <c r="AD2" s="2539"/>
      <c r="AE2" s="2539"/>
      <c r="AF2" s="2539"/>
      <c r="AG2" s="2539"/>
      <c r="AH2" s="2539"/>
      <c r="AI2" s="2539"/>
    </row>
    <row r="3" spans="1:44" ht="9.75" customHeight="1">
      <c r="A3" s="445"/>
      <c r="B3" s="445"/>
      <c r="C3" s="445"/>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445"/>
    </row>
    <row r="4" spans="1:44" ht="19.5" customHeight="1">
      <c r="B4" s="2540" t="s">
        <v>719</v>
      </c>
      <c r="C4" s="2540"/>
      <c r="D4" s="2540"/>
      <c r="E4" s="2540"/>
      <c r="F4" s="2540"/>
      <c r="G4" s="2541">
        <f>様式1!$G$36</f>
        <v>0</v>
      </c>
      <c r="H4" s="2541"/>
      <c r="I4" s="2541"/>
      <c r="J4" s="2541"/>
      <c r="K4" s="2541"/>
      <c r="L4" s="2541"/>
      <c r="M4" s="2541"/>
      <c r="N4" s="2541"/>
      <c r="O4" s="2541"/>
      <c r="P4" s="2541"/>
      <c r="Q4" s="2541"/>
      <c r="R4" s="2541"/>
      <c r="S4" s="2541"/>
      <c r="T4" s="473" t="s">
        <v>728</v>
      </c>
      <c r="U4" s="473"/>
      <c r="V4" s="473"/>
      <c r="W4" s="473"/>
      <c r="X4" s="2542">
        <f>様式1!$L$11</f>
        <v>0</v>
      </c>
      <c r="Y4" s="2542"/>
      <c r="Z4" s="2542"/>
      <c r="AA4" s="2542"/>
      <c r="AB4" s="2542"/>
      <c r="AC4" s="2542"/>
      <c r="AD4" s="2542"/>
      <c r="AE4" s="2542"/>
      <c r="AF4" s="2542"/>
      <c r="AG4" s="2542"/>
      <c r="AH4" s="473"/>
      <c r="AI4" s="473"/>
      <c r="AJ4" s="473"/>
      <c r="AK4" s="473"/>
    </row>
    <row r="5" spans="1:44" ht="19.5" customHeight="1">
      <c r="B5" s="691"/>
      <c r="C5" s="691"/>
      <c r="D5" s="691"/>
      <c r="E5" s="691"/>
      <c r="F5" s="691"/>
      <c r="G5" s="692"/>
      <c r="H5" s="692"/>
      <c r="I5" s="692"/>
      <c r="J5" s="692"/>
      <c r="K5" s="692"/>
      <c r="L5" s="692"/>
      <c r="M5" s="692"/>
      <c r="N5" s="692"/>
      <c r="O5" s="692"/>
      <c r="P5" s="692"/>
      <c r="Q5" s="692"/>
      <c r="R5" s="692"/>
      <c r="S5" s="692"/>
      <c r="T5" s="473"/>
      <c r="U5" s="473"/>
      <c r="V5" s="473"/>
      <c r="W5" s="473"/>
      <c r="X5" s="511"/>
      <c r="Y5" s="511"/>
      <c r="Z5" s="511"/>
      <c r="AA5" s="511"/>
      <c r="AB5" s="511"/>
      <c r="AC5" s="511"/>
      <c r="AD5" s="511"/>
      <c r="AE5" s="511"/>
      <c r="AF5" s="511"/>
      <c r="AG5" s="511"/>
      <c r="AH5" s="473"/>
      <c r="AI5" s="473"/>
      <c r="AJ5" s="473"/>
      <c r="AK5" s="473"/>
    </row>
    <row r="6" spans="1:44" ht="19.5" customHeight="1">
      <c r="B6" s="691"/>
      <c r="C6" s="691"/>
      <c r="D6" s="691"/>
      <c r="E6" s="691"/>
      <c r="F6" s="691"/>
      <c r="G6" s="692"/>
      <c r="H6" s="692"/>
      <c r="I6" s="692"/>
      <c r="J6" s="692"/>
      <c r="K6" s="692"/>
      <c r="L6" s="692"/>
      <c r="M6" s="692"/>
      <c r="N6" s="692"/>
      <c r="O6" s="692"/>
      <c r="P6" s="692"/>
      <c r="Q6" s="692"/>
      <c r="R6" s="692"/>
      <c r="S6" s="692"/>
      <c r="T6" s="530" t="s">
        <v>720</v>
      </c>
      <c r="U6" s="531"/>
      <c r="V6" s="531"/>
      <c r="W6" s="531"/>
      <c r="X6" s="531"/>
      <c r="Y6" s="531"/>
      <c r="Z6" s="531"/>
      <c r="AA6" s="531"/>
      <c r="AB6" s="531"/>
      <c r="AC6" s="2532">
        <f>SUM(AI12,AI17)</f>
        <v>0</v>
      </c>
      <c r="AD6" s="2532"/>
      <c r="AE6" s="531"/>
      <c r="AF6" s="531"/>
      <c r="AG6" s="531"/>
      <c r="AH6" s="473"/>
      <c r="AI6" s="473"/>
      <c r="AJ6" s="473"/>
      <c r="AK6" s="473"/>
    </row>
    <row r="7" spans="1:44" ht="9.75" customHeight="1">
      <c r="A7" s="446"/>
      <c r="B7" s="447"/>
      <c r="C7" s="447"/>
      <c r="D7" s="447"/>
      <c r="E7" s="447"/>
      <c r="F7" s="448"/>
      <c r="G7" s="448"/>
      <c r="H7" s="448"/>
      <c r="I7" s="448"/>
      <c r="J7" s="448"/>
      <c r="K7" s="528"/>
      <c r="L7" s="528"/>
      <c r="M7" s="528"/>
      <c r="N7" s="528"/>
      <c r="O7" s="528"/>
      <c r="P7" s="528"/>
      <c r="Q7" s="528"/>
      <c r="R7" s="449"/>
      <c r="S7" s="449"/>
      <c r="T7" s="449"/>
      <c r="U7" s="449"/>
      <c r="V7" s="449"/>
      <c r="W7" s="449"/>
      <c r="X7" s="449"/>
      <c r="Y7" s="449"/>
      <c r="Z7" s="484"/>
      <c r="AA7" s="476"/>
      <c r="AB7" s="449"/>
      <c r="AC7" s="449"/>
      <c r="AD7" s="449"/>
      <c r="AE7" s="449"/>
      <c r="AF7" s="449"/>
      <c r="AG7" s="449"/>
      <c r="AH7" s="449"/>
    </row>
    <row r="8" spans="1:44" ht="32.25" customHeight="1">
      <c r="A8" s="2533" t="s">
        <v>842</v>
      </c>
      <c r="B8" s="2536" t="s">
        <v>722</v>
      </c>
      <c r="C8" s="586" t="s">
        <v>903</v>
      </c>
      <c r="D8" s="598" t="str">
        <f>AM12</f>
        <v/>
      </c>
      <c r="E8" s="599" t="str">
        <f>IF($D$8="","",IF($D$8+1&lt;=$AM$13,$D$8+1,""))</f>
        <v/>
      </c>
      <c r="F8" s="599" t="str">
        <f>IF($D$8="","",IF($D$8+2&lt;=$AM$13,$D$8+2,""))</f>
        <v/>
      </c>
      <c r="G8" s="599" t="str">
        <f>IF($D$8="","",IF($D$8+3&lt;=$AM$13,$D$8+3,""))</f>
        <v/>
      </c>
      <c r="H8" s="599" t="str">
        <f>IF($D$8="","",IF($D$8+4&lt;=$AM$13,$D$8+4,""))</f>
        <v/>
      </c>
      <c r="I8" s="599" t="str">
        <f>IF($D$8="","",IF($D$8+5&lt;=$AM$13,$D$8+5,""))</f>
        <v/>
      </c>
      <c r="J8" s="599" t="str">
        <f>IF($D$8="","",IF($D$8+6&lt;=$AM$13,$D$8+6,""))</f>
        <v/>
      </c>
      <c r="K8" s="599" t="str">
        <f>IF($D$8="","",IF($D$8+7&lt;=$AM$13,$D$8+7,""))</f>
        <v/>
      </c>
      <c r="L8" s="599" t="str">
        <f>IF($D$8="","",IF($D$8+8&lt;=$AM$13,$D$8+8,""))</f>
        <v/>
      </c>
      <c r="M8" s="599" t="str">
        <f>IF($D$8="","",IF($D$8+9&lt;=$AM$13,$D$8+9,""))</f>
        <v/>
      </c>
      <c r="N8" s="599" t="str">
        <f>IF($D$8="","",IF($D$8+10&lt;=$AM$13,$D$8+10,""))</f>
        <v/>
      </c>
      <c r="O8" s="599" t="str">
        <f>IF($D$8="","",IF($D$8+11&lt;=$AM$13,$D$8+11,""))</f>
        <v/>
      </c>
      <c r="P8" s="599" t="str">
        <f>IF($D$8="","",IF($D$8+12&lt;=$AM$13,$D$8+12,""))</f>
        <v/>
      </c>
      <c r="Q8" s="599" t="str">
        <f>IF($D$8="","",IF($D$8+13&lt;=$AM$13,$D$8+13,""))</f>
        <v/>
      </c>
      <c r="R8" s="599" t="str">
        <f>IF($D$8="","",IF($D$8+14&lt;=$AM$13,$D$8+14,""))</f>
        <v/>
      </c>
      <c r="S8" s="599" t="str">
        <f>IF($D$8="","",IF($D$8+15&lt;=$AM$13,$D$8+15,""))</f>
        <v/>
      </c>
      <c r="T8" s="599" t="str">
        <f>IF($D$8="","",IF($D$8+16&lt;=$AM$13,$D$8+16,""))</f>
        <v/>
      </c>
      <c r="U8" s="599" t="str">
        <f>IF($D$8="","",IF($D$8+17&lt;=$AM$13,$D$8+17,""))</f>
        <v/>
      </c>
      <c r="V8" s="599" t="str">
        <f>IF($D$8="","",IF($D$8+18&lt;=$AM$13,$D$8+18,""))</f>
        <v/>
      </c>
      <c r="W8" s="599" t="str">
        <f>IF($D$8="","",IF($D$8+19&lt;=$AM$13,$D$8+19,""))</f>
        <v/>
      </c>
      <c r="X8" s="599" t="str">
        <f>IF($D$8="","",IF($D$8+20&lt;=$AM$13,$D$8+20,""))</f>
        <v/>
      </c>
      <c r="Y8" s="599" t="str">
        <f>IF($D$8="","",IF($D$8+21&lt;=$AM$13,$D$8+21,""))</f>
        <v/>
      </c>
      <c r="Z8" s="599" t="str">
        <f>IF($D$8="","",IF($D$8+22&lt;=$AM$13,$D$8+22,""))</f>
        <v/>
      </c>
      <c r="AA8" s="599" t="str">
        <f>IF($D$8="","",IF($D$8+23&lt;=$AM$13,$D$8+23,""))</f>
        <v/>
      </c>
      <c r="AB8" s="599" t="str">
        <f>IF($D$8="","",IF($D$8+24&lt;=$AM$13,$D$8+24,""))</f>
        <v/>
      </c>
      <c r="AC8" s="599" t="str">
        <f>IF($D$8="","",IF($D$8+25&lt;=$AM$13,$D$8+25,""))</f>
        <v/>
      </c>
      <c r="AD8" s="599" t="str">
        <f>IF($D$8="","",IF($D$8+26&lt;=$AM$13,$D$8+26,""))</f>
        <v/>
      </c>
      <c r="AE8" s="599" t="str">
        <f>IF($D$8="","",IF($D$8+27&lt;=$AM$13,$D$8+27,""))</f>
        <v/>
      </c>
      <c r="AF8" s="599" t="str">
        <f>IF($D$8="","",IF($D$8+28&lt;=$AM$13,$D$8+28,""))</f>
        <v/>
      </c>
      <c r="AG8" s="599" t="str">
        <f>IF($D$8="","",IF($D$8+29&lt;=$AM$13,$D$8+29,""))</f>
        <v/>
      </c>
      <c r="AH8" s="600" t="str">
        <f>IF($D$8="","",IF($D$8+30&lt;=$AM$13,$D$8+30,""))</f>
        <v/>
      </c>
      <c r="AI8" s="453"/>
      <c r="AM8" s="427" t="s">
        <v>895</v>
      </c>
      <c r="AN8" s="427" t="s">
        <v>896</v>
      </c>
      <c r="AO8" s="978"/>
      <c r="AP8" s="978"/>
      <c r="AQ8" s="453"/>
      <c r="AR8" s="453"/>
    </row>
    <row r="9" spans="1:44" ht="28.5" customHeight="1">
      <c r="A9" s="2533"/>
      <c r="B9" s="2537"/>
      <c r="C9" s="586" t="s">
        <v>721</v>
      </c>
      <c r="D9" s="595" t="str">
        <f t="shared" ref="D9:AH9" si="0">TEXT(D8,"aaa")</f>
        <v/>
      </c>
      <c r="E9" s="601" t="str">
        <f t="shared" si="0"/>
        <v/>
      </c>
      <c r="F9" s="601" t="str">
        <f t="shared" si="0"/>
        <v/>
      </c>
      <c r="G9" s="601" t="str">
        <f t="shared" si="0"/>
        <v/>
      </c>
      <c r="H9" s="601" t="str">
        <f t="shared" si="0"/>
        <v/>
      </c>
      <c r="I9" s="601" t="str">
        <f t="shared" si="0"/>
        <v/>
      </c>
      <c r="J9" s="601" t="str">
        <f t="shared" si="0"/>
        <v/>
      </c>
      <c r="K9" s="601" t="str">
        <f t="shared" si="0"/>
        <v/>
      </c>
      <c r="L9" s="601" t="str">
        <f t="shared" si="0"/>
        <v/>
      </c>
      <c r="M9" s="601" t="str">
        <f t="shared" si="0"/>
        <v/>
      </c>
      <c r="N9" s="601" t="str">
        <f t="shared" si="0"/>
        <v/>
      </c>
      <c r="O9" s="601" t="str">
        <f t="shared" si="0"/>
        <v/>
      </c>
      <c r="P9" s="601" t="str">
        <f t="shared" si="0"/>
        <v/>
      </c>
      <c r="Q9" s="601" t="str">
        <f t="shared" si="0"/>
        <v/>
      </c>
      <c r="R9" s="601" t="str">
        <f t="shared" si="0"/>
        <v/>
      </c>
      <c r="S9" s="601" t="str">
        <f t="shared" si="0"/>
        <v/>
      </c>
      <c r="T9" s="601" t="str">
        <f t="shared" si="0"/>
        <v/>
      </c>
      <c r="U9" s="601" t="str">
        <f t="shared" si="0"/>
        <v/>
      </c>
      <c r="V9" s="601" t="str">
        <f t="shared" si="0"/>
        <v/>
      </c>
      <c r="W9" s="601" t="str">
        <f t="shared" si="0"/>
        <v/>
      </c>
      <c r="X9" s="601" t="str">
        <f t="shared" si="0"/>
        <v/>
      </c>
      <c r="Y9" s="601" t="str">
        <f t="shared" si="0"/>
        <v/>
      </c>
      <c r="Z9" s="601" t="str">
        <f t="shared" si="0"/>
        <v/>
      </c>
      <c r="AA9" s="601" t="str">
        <f t="shared" si="0"/>
        <v/>
      </c>
      <c r="AB9" s="601" t="str">
        <f t="shared" si="0"/>
        <v/>
      </c>
      <c r="AC9" s="601" t="str">
        <f t="shared" si="0"/>
        <v/>
      </c>
      <c r="AD9" s="601" t="str">
        <f t="shared" si="0"/>
        <v/>
      </c>
      <c r="AE9" s="601" t="str">
        <f t="shared" si="0"/>
        <v/>
      </c>
      <c r="AF9" s="601" t="str">
        <f t="shared" si="0"/>
        <v/>
      </c>
      <c r="AG9" s="601" t="str">
        <f t="shared" si="0"/>
        <v/>
      </c>
      <c r="AH9" s="602" t="str">
        <f t="shared" si="0"/>
        <v/>
      </c>
      <c r="AI9" s="453"/>
      <c r="AM9" s="979" t="str">
        <f>IF(様式1!F37="","",様式1!F37)</f>
        <v/>
      </c>
      <c r="AN9" s="979" t="str">
        <f>IF(様式1!K37="","",様式1!K37)</f>
        <v/>
      </c>
      <c r="AO9" s="8"/>
      <c r="AP9" s="8"/>
      <c r="AQ9" s="8"/>
      <c r="AR9" s="8"/>
    </row>
    <row r="10" spans="1:44" ht="32.25" customHeight="1">
      <c r="A10" s="2534"/>
      <c r="B10" s="2537"/>
      <c r="C10" s="587" t="s">
        <v>667</v>
      </c>
      <c r="D10" s="619"/>
      <c r="E10" s="620"/>
      <c r="F10" s="620"/>
      <c r="G10" s="620"/>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1"/>
      <c r="AI10" s="453"/>
      <c r="AM10" s="453"/>
      <c r="AN10" s="453"/>
      <c r="AO10" s="453"/>
      <c r="AP10" s="453"/>
      <c r="AQ10" s="453"/>
      <c r="AR10" s="453"/>
    </row>
    <row r="11" spans="1:44" ht="240.75" customHeight="1">
      <c r="A11" s="2534"/>
      <c r="B11" s="2537"/>
      <c r="C11" s="588" t="s">
        <v>751</v>
      </c>
      <c r="D11" s="603"/>
      <c r="E11" s="604"/>
      <c r="F11" s="604"/>
      <c r="G11" s="604"/>
      <c r="H11" s="604"/>
      <c r="I11" s="604"/>
      <c r="J11" s="604"/>
      <c r="K11" s="604"/>
      <c r="L11" s="604"/>
      <c r="M11" s="604"/>
      <c r="N11" s="604"/>
      <c r="O11" s="604"/>
      <c r="P11" s="604"/>
      <c r="Q11" s="604"/>
      <c r="R11" s="604"/>
      <c r="S11" s="604"/>
      <c r="T11" s="604"/>
      <c r="U11" s="604"/>
      <c r="V11" s="604"/>
      <c r="W11" s="604"/>
      <c r="X11" s="604"/>
      <c r="Y11" s="604"/>
      <c r="Z11" s="604"/>
      <c r="AA11" s="604"/>
      <c r="AB11" s="604"/>
      <c r="AC11" s="604"/>
      <c r="AD11" s="604"/>
      <c r="AE11" s="604"/>
      <c r="AF11" s="604"/>
      <c r="AG11" s="604"/>
      <c r="AH11" s="612"/>
      <c r="AI11" s="518"/>
      <c r="AM11" s="980" t="s">
        <v>187</v>
      </c>
      <c r="AN11" s="980" t="s">
        <v>188</v>
      </c>
      <c r="AO11" s="980" t="s">
        <v>189</v>
      </c>
      <c r="AP11" s="980" t="s">
        <v>190</v>
      </c>
      <c r="AQ11" s="980" t="s">
        <v>191</v>
      </c>
      <c r="AR11" s="980" t="s">
        <v>192</v>
      </c>
    </row>
    <row r="12" spans="1:44" ht="30.75" customHeight="1" thickBot="1">
      <c r="A12" s="2534"/>
      <c r="B12" s="2537"/>
      <c r="C12" s="589" t="s">
        <v>1160</v>
      </c>
      <c r="D12" s="616"/>
      <c r="E12" s="617"/>
      <c r="F12" s="617"/>
      <c r="G12" s="617"/>
      <c r="H12" s="617"/>
      <c r="I12" s="617"/>
      <c r="J12" s="617"/>
      <c r="K12" s="617"/>
      <c r="L12" s="617"/>
      <c r="M12" s="617"/>
      <c r="N12" s="617"/>
      <c r="O12" s="617"/>
      <c r="P12" s="617"/>
      <c r="Q12" s="617"/>
      <c r="R12" s="617"/>
      <c r="S12" s="617"/>
      <c r="T12" s="617"/>
      <c r="U12" s="617"/>
      <c r="V12" s="617"/>
      <c r="W12" s="617"/>
      <c r="X12" s="617"/>
      <c r="Y12" s="617"/>
      <c r="Z12" s="617"/>
      <c r="AA12" s="617"/>
      <c r="AB12" s="617"/>
      <c r="AC12" s="617"/>
      <c r="AD12" s="617"/>
      <c r="AE12" s="617"/>
      <c r="AF12" s="617"/>
      <c r="AG12" s="617"/>
      <c r="AH12" s="618"/>
      <c r="AI12" s="457">
        <f>SUM(D12:AH12)</f>
        <v>0</v>
      </c>
      <c r="AJ12" s="573" t="s">
        <v>884</v>
      </c>
      <c r="AM12" s="981" t="str">
        <f>AM9</f>
        <v/>
      </c>
      <c r="AN12" s="981" t="str">
        <f>IF(AM13=AN9,"",IF(AN9&gt;EDATE(AM12,1)-1,EDATE(AM12,1),""))</f>
        <v/>
      </c>
      <c r="AO12" s="981" t="str">
        <f>IF(AN12="","",IF(AN9&gt;EDATE(AM12,2)-1,EDATE(AM12,2),""))</f>
        <v/>
      </c>
      <c r="AP12" s="981" t="str">
        <f>IF(AO12="","",IF(AN9&gt;EDATE(AM12,3)-1,EDATE(AM12,3),""))</f>
        <v/>
      </c>
      <c r="AQ12" s="981" t="str">
        <f>IF(AP12="","",IF(AN9&gt;EDATE(AM12,4)-1,EDATE(AM12,4),""))</f>
        <v/>
      </c>
      <c r="AR12" s="981" t="str">
        <f>IF(AQ12="","",IF(AN9&gt;EDATE(AM12,5)-1,EDATE(AM12,5),""))</f>
        <v/>
      </c>
    </row>
    <row r="13" spans="1:44" ht="240.75" customHeight="1">
      <c r="A13" s="2534"/>
      <c r="B13" s="2537"/>
      <c r="C13" s="590" t="s">
        <v>750</v>
      </c>
      <c r="D13" s="609"/>
      <c r="E13" s="610"/>
      <c r="F13" s="610"/>
      <c r="G13" s="610"/>
      <c r="H13" s="610"/>
      <c r="I13" s="610"/>
      <c r="J13" s="610"/>
      <c r="K13" s="610"/>
      <c r="L13" s="610"/>
      <c r="M13" s="610"/>
      <c r="N13" s="610"/>
      <c r="O13" s="610"/>
      <c r="P13" s="610"/>
      <c r="Q13" s="610"/>
      <c r="R13" s="610"/>
      <c r="S13" s="610"/>
      <c r="T13" s="610"/>
      <c r="U13" s="610"/>
      <c r="V13" s="610"/>
      <c r="W13" s="610"/>
      <c r="X13" s="610"/>
      <c r="Y13" s="610"/>
      <c r="Z13" s="610"/>
      <c r="AA13" s="610"/>
      <c r="AB13" s="610"/>
      <c r="AC13" s="610"/>
      <c r="AD13" s="610"/>
      <c r="AE13" s="610"/>
      <c r="AF13" s="610"/>
      <c r="AG13" s="610"/>
      <c r="AH13" s="615"/>
      <c r="AI13" s="459"/>
      <c r="AJ13" s="580"/>
      <c r="AM13" s="979" t="str">
        <f>IF(AM12="","",IF(AN9&lt;(EDATE(AM12,1)-1),AN9,EDATE(AM12,1)-1))</f>
        <v/>
      </c>
      <c r="AN13" s="979" t="str">
        <f>IF(AN12="","",IF(AN9&lt;(EDATE(AM12,2)-1),AN9,EDATE(AM12,2)-1))</f>
        <v/>
      </c>
      <c r="AO13" s="979" t="str">
        <f>IF(AO12="","",IF(AN9&lt;(EDATE(AM12,3)-1),AN9,EDATE(AM12,3)-1))</f>
        <v/>
      </c>
      <c r="AP13" s="979" t="str">
        <f>IF(AP12="","",IF(AN9&lt;=(EDATE(AM12,4)-1),AN9,EDATE(AM12,4)-1))</f>
        <v/>
      </c>
      <c r="AQ13" s="979" t="str">
        <f>IF(AQ12="","",IF(AN9&lt;=(EDATE(AM12,5)-1),AN9,EDATE(AM12,5)-1))</f>
        <v/>
      </c>
      <c r="AR13" s="979" t="str">
        <f>IF(AR12="","",IF(AN9&lt;=(EDATE(AM12,6)-1),AN9,EDATE(AM12,6)-1))</f>
        <v/>
      </c>
    </row>
    <row r="14" spans="1:44" ht="25.5" customHeight="1">
      <c r="A14" s="2534"/>
      <c r="B14" s="2537"/>
      <c r="C14" s="587" t="s">
        <v>749</v>
      </c>
      <c r="D14" s="605"/>
      <c r="E14" s="606"/>
      <c r="F14" s="606"/>
      <c r="G14" s="606"/>
      <c r="H14" s="606"/>
      <c r="I14" s="606"/>
      <c r="J14" s="606"/>
      <c r="K14" s="606"/>
      <c r="L14" s="606"/>
      <c r="M14" s="606"/>
      <c r="N14" s="606"/>
      <c r="O14" s="606"/>
      <c r="P14" s="606"/>
      <c r="Q14" s="606"/>
      <c r="R14" s="606"/>
      <c r="S14" s="606"/>
      <c r="T14" s="606"/>
      <c r="U14" s="607"/>
      <c r="V14" s="607"/>
      <c r="W14" s="606"/>
      <c r="X14" s="606"/>
      <c r="Y14" s="607"/>
      <c r="Z14" s="607"/>
      <c r="AA14" s="607"/>
      <c r="AB14" s="607"/>
      <c r="AC14" s="607"/>
      <c r="AD14" s="607"/>
      <c r="AE14" s="606"/>
      <c r="AF14" s="606"/>
      <c r="AG14" s="606"/>
      <c r="AH14" s="608"/>
      <c r="AI14" s="458"/>
      <c r="AJ14" s="581"/>
    </row>
    <row r="15" spans="1:44" ht="27.75" customHeight="1">
      <c r="A15" s="2534"/>
      <c r="B15" s="2537"/>
      <c r="C15" s="587" t="s">
        <v>747</v>
      </c>
      <c r="D15" s="619"/>
      <c r="E15" s="620"/>
      <c r="F15" s="620"/>
      <c r="G15" s="620"/>
      <c r="H15" s="620"/>
      <c r="I15" s="620"/>
      <c r="J15" s="620"/>
      <c r="K15" s="620"/>
      <c r="L15" s="620"/>
      <c r="M15" s="620"/>
      <c r="N15" s="620"/>
      <c r="O15" s="620"/>
      <c r="P15" s="620"/>
      <c r="Q15" s="620"/>
      <c r="R15" s="620"/>
      <c r="S15" s="620"/>
      <c r="T15" s="620"/>
      <c r="U15" s="620"/>
      <c r="V15" s="620"/>
      <c r="W15" s="620"/>
      <c r="X15" s="620"/>
      <c r="Y15" s="620"/>
      <c r="Z15" s="620"/>
      <c r="AA15" s="620"/>
      <c r="AB15" s="620"/>
      <c r="AC15" s="620"/>
      <c r="AD15" s="620"/>
      <c r="AE15" s="620"/>
      <c r="AF15" s="620"/>
      <c r="AG15" s="620"/>
      <c r="AH15" s="621"/>
      <c r="AI15" s="613"/>
      <c r="AJ15" s="581"/>
    </row>
    <row r="16" spans="1:44" ht="27.75" customHeight="1">
      <c r="A16" s="2535"/>
      <c r="B16" s="2537"/>
      <c r="C16" s="587" t="s">
        <v>748</v>
      </c>
      <c r="D16" s="619"/>
      <c r="E16" s="620"/>
      <c r="F16" s="620"/>
      <c r="G16" s="620"/>
      <c r="H16" s="620"/>
      <c r="I16" s="620"/>
      <c r="J16" s="620"/>
      <c r="K16" s="620"/>
      <c r="L16" s="620"/>
      <c r="M16" s="620"/>
      <c r="N16" s="620"/>
      <c r="O16" s="620"/>
      <c r="P16" s="620"/>
      <c r="Q16" s="620"/>
      <c r="R16" s="620"/>
      <c r="S16" s="620"/>
      <c r="T16" s="620"/>
      <c r="U16" s="620"/>
      <c r="V16" s="620"/>
      <c r="W16" s="620"/>
      <c r="X16" s="620"/>
      <c r="Y16" s="620"/>
      <c r="Z16" s="620"/>
      <c r="AA16" s="620"/>
      <c r="AB16" s="620"/>
      <c r="AC16" s="620"/>
      <c r="AD16" s="620"/>
      <c r="AE16" s="620"/>
      <c r="AF16" s="620"/>
      <c r="AG16" s="620"/>
      <c r="AH16" s="621"/>
      <c r="AI16" s="613"/>
      <c r="AJ16" s="483"/>
    </row>
    <row r="17" spans="1:39" ht="39" customHeight="1">
      <c r="A17" s="2535"/>
      <c r="B17" s="2537"/>
      <c r="C17" s="587" t="s">
        <v>882</v>
      </c>
      <c r="D17" s="619"/>
      <c r="E17" s="620"/>
      <c r="F17" s="620"/>
      <c r="G17" s="620"/>
      <c r="H17" s="620"/>
      <c r="I17" s="620"/>
      <c r="J17" s="620"/>
      <c r="K17" s="620"/>
      <c r="L17" s="620"/>
      <c r="M17" s="620"/>
      <c r="N17" s="620"/>
      <c r="O17" s="620"/>
      <c r="P17" s="620"/>
      <c r="Q17" s="620"/>
      <c r="R17" s="620"/>
      <c r="S17" s="620"/>
      <c r="T17" s="620"/>
      <c r="U17" s="620"/>
      <c r="V17" s="620"/>
      <c r="W17" s="620"/>
      <c r="X17" s="620"/>
      <c r="Y17" s="620"/>
      <c r="Z17" s="620"/>
      <c r="AA17" s="620"/>
      <c r="AB17" s="620"/>
      <c r="AC17" s="620"/>
      <c r="AD17" s="620"/>
      <c r="AE17" s="620"/>
      <c r="AF17" s="620"/>
      <c r="AG17" s="620"/>
      <c r="AH17" s="621"/>
      <c r="AI17" s="458">
        <f>SUM(D17:AH17)</f>
        <v>0</v>
      </c>
      <c r="AJ17" s="572" t="s">
        <v>885</v>
      </c>
      <c r="AM17" s="584" t="s">
        <v>897</v>
      </c>
    </row>
    <row r="18" spans="1:39" ht="39.75" customHeight="1">
      <c r="A18" s="2535"/>
      <c r="B18" s="2538"/>
      <c r="C18" s="587" t="s">
        <v>883</v>
      </c>
      <c r="D18" s="619"/>
      <c r="E18" s="620"/>
      <c r="F18" s="620"/>
      <c r="G18" s="620"/>
      <c r="H18" s="620"/>
      <c r="I18" s="620"/>
      <c r="J18" s="620"/>
      <c r="K18" s="620"/>
      <c r="L18" s="620"/>
      <c r="M18" s="620"/>
      <c r="N18" s="620"/>
      <c r="O18" s="620"/>
      <c r="P18" s="620"/>
      <c r="Q18" s="620"/>
      <c r="R18" s="620"/>
      <c r="S18" s="620"/>
      <c r="T18" s="620"/>
      <c r="U18" s="620"/>
      <c r="V18" s="620"/>
      <c r="W18" s="620"/>
      <c r="X18" s="620"/>
      <c r="Y18" s="620"/>
      <c r="Z18" s="620"/>
      <c r="AA18" s="620"/>
      <c r="AB18" s="620"/>
      <c r="AC18" s="620"/>
      <c r="AD18" s="620"/>
      <c r="AE18" s="620"/>
      <c r="AF18" s="620"/>
      <c r="AG18" s="620"/>
      <c r="AH18" s="621"/>
      <c r="AI18" s="458">
        <f>SUM(D18:AH18)</f>
        <v>0</v>
      </c>
      <c r="AJ18" s="572" t="s">
        <v>886</v>
      </c>
      <c r="AM18" s="585">
        <f>SUM(AI12,AI17)</f>
        <v>0</v>
      </c>
    </row>
    <row r="19" spans="1:39" ht="33" customHeight="1">
      <c r="B19" s="476"/>
      <c r="C19" s="476"/>
      <c r="D19" s="476"/>
      <c r="E19" s="476"/>
      <c r="F19" s="476"/>
      <c r="G19" s="476"/>
      <c r="H19" s="476"/>
      <c r="I19" s="476"/>
      <c r="J19" s="476"/>
      <c r="K19" s="476"/>
      <c r="L19" s="476"/>
      <c r="M19" s="476"/>
      <c r="N19" s="476"/>
      <c r="O19" s="476"/>
      <c r="P19" s="476"/>
      <c r="Q19" s="476"/>
      <c r="R19" s="476"/>
      <c r="S19" s="476"/>
      <c r="T19" s="476"/>
      <c r="U19" s="476"/>
      <c r="V19" s="476"/>
      <c r="W19" s="476"/>
      <c r="X19" s="476"/>
      <c r="Y19" s="476"/>
      <c r="Z19" s="476"/>
      <c r="AA19" s="476"/>
      <c r="AB19" s="476"/>
      <c r="AC19" s="476"/>
      <c r="AD19" s="476"/>
      <c r="AE19" s="476"/>
      <c r="AF19" s="476"/>
      <c r="AG19" s="476"/>
      <c r="AH19" s="476"/>
    </row>
    <row r="20" spans="1:39" ht="25.5" customHeight="1">
      <c r="B20" s="449"/>
      <c r="C20" s="449"/>
      <c r="D20" s="449"/>
      <c r="E20" s="449"/>
      <c r="F20" s="449"/>
      <c r="G20" s="449"/>
      <c r="H20" s="449"/>
      <c r="I20" s="449"/>
      <c r="J20" s="449"/>
      <c r="K20" s="449"/>
      <c r="L20" s="449"/>
      <c r="M20" s="449"/>
      <c r="N20" s="449"/>
      <c r="O20" s="449"/>
      <c r="P20" s="449"/>
      <c r="Q20" s="449"/>
      <c r="R20" s="449"/>
      <c r="S20" s="449"/>
      <c r="T20" s="530" t="s">
        <v>720</v>
      </c>
      <c r="U20" s="531"/>
      <c r="V20" s="531"/>
      <c r="W20" s="531"/>
      <c r="X20" s="531"/>
      <c r="Y20" s="531"/>
      <c r="Z20" s="531"/>
      <c r="AA20" s="531"/>
      <c r="AB20" s="531"/>
      <c r="AC20" s="2532">
        <f>SUM(AI26,AI31)</f>
        <v>0</v>
      </c>
      <c r="AD20" s="2532"/>
      <c r="AE20" s="531"/>
      <c r="AF20" s="531"/>
      <c r="AG20" s="531"/>
      <c r="AH20" s="449"/>
    </row>
    <row r="21" spans="1:39" ht="12" customHeight="1">
      <c r="B21" s="475"/>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row>
    <row r="22" spans="1:39" ht="36.75" customHeight="1">
      <c r="A22" s="2533" t="s">
        <v>843</v>
      </c>
      <c r="B22" s="2536" t="s">
        <v>722</v>
      </c>
      <c r="C22" s="586" t="s">
        <v>903</v>
      </c>
      <c r="D22" s="598" t="str">
        <f>AN12</f>
        <v/>
      </c>
      <c r="E22" s="599" t="str">
        <f>IF($D$22="","",IF($D$22+1&lt;=$AN$13,$D$22+1,""))</f>
        <v/>
      </c>
      <c r="F22" s="599" t="str">
        <f>IF($D$22="","",IF($D$22+2&lt;=$AN$13,$D$22+2,""))</f>
        <v/>
      </c>
      <c r="G22" s="599" t="str">
        <f>IF($D$22="","",IF($D$22+3&lt;=$AN$13,$D$22+3,""))</f>
        <v/>
      </c>
      <c r="H22" s="599" t="str">
        <f>IF($D$22="","",IF($D$22+4&lt;=$AN$13,$D$22+4,""))</f>
        <v/>
      </c>
      <c r="I22" s="599" t="str">
        <f>IF($D$22="","",IF($D$22+5&lt;=$AN$13,$D$22+5,""))</f>
        <v/>
      </c>
      <c r="J22" s="599" t="str">
        <f>IF($D$22="","",IF($D$22+6&lt;=$AN$13,$D$22+6,""))</f>
        <v/>
      </c>
      <c r="K22" s="599" t="str">
        <f>IF($D$22="","",IF($D$22+7&lt;=$AN$13,$D$22+7,""))</f>
        <v/>
      </c>
      <c r="L22" s="599" t="str">
        <f>IF($D$22="","",IF($D$22+8&lt;=$AN$13,$D$22+8,""))</f>
        <v/>
      </c>
      <c r="M22" s="599" t="str">
        <f>IF($D$22="","",IF($D$22+9&lt;=$AN$13,$D$22+9,""))</f>
        <v/>
      </c>
      <c r="N22" s="599" t="str">
        <f>IF($D$22="","",IF($D$22+10&lt;=$AN$13,$D$22+10,""))</f>
        <v/>
      </c>
      <c r="O22" s="599" t="str">
        <f>IF($D$22="","",IF($D$22+11&lt;=$AN$13,$D$22+11,""))</f>
        <v/>
      </c>
      <c r="P22" s="599" t="str">
        <f>IF($D$22="","",IF($D$22+12&lt;=$AN$13,$D$22+12,""))</f>
        <v/>
      </c>
      <c r="Q22" s="599" t="str">
        <f>IF($D$22="","",IF($D$22+13&lt;=$AN$13,$D$22+13,""))</f>
        <v/>
      </c>
      <c r="R22" s="599" t="str">
        <f>IF($D$22="","",IF($D$22+14&lt;=$AN$13,$D$22+14,""))</f>
        <v/>
      </c>
      <c r="S22" s="599" t="str">
        <f>IF($D$22="","",IF($D$22+15&lt;=$AN$13,$D$22+15,""))</f>
        <v/>
      </c>
      <c r="T22" s="599" t="str">
        <f>IF($D$22="","",IF($D$22+16&lt;=$AN$13,$D$22+16,""))</f>
        <v/>
      </c>
      <c r="U22" s="599" t="str">
        <f>IF($D$22="","",IF($D$22+17&lt;=$AN$13,$D$22+17,""))</f>
        <v/>
      </c>
      <c r="V22" s="599" t="str">
        <f>IF($D$22="","",IF($D$22+18&lt;=$AN$13,$D$22+18,""))</f>
        <v/>
      </c>
      <c r="W22" s="599" t="str">
        <f>IF($D$22="","",IF($D$22+19&lt;=$AN$13,$D$22+19,""))</f>
        <v/>
      </c>
      <c r="X22" s="599" t="str">
        <f>IF($D$22="","",IF($D$22+20&lt;=$AN$13,$D$22+20,""))</f>
        <v/>
      </c>
      <c r="Y22" s="599" t="str">
        <f>IF($D$22="","",IF($D$22+21&lt;=$AN$13,$D$22+21,""))</f>
        <v/>
      </c>
      <c r="Z22" s="599" t="str">
        <f>IF($D$22="","",IF($D$22+22&lt;=$AN$13,$D$22+22,""))</f>
        <v/>
      </c>
      <c r="AA22" s="599" t="str">
        <f>IF($D$22="","",IF($D$22+23&lt;=$AN$13,$D$22+23,""))</f>
        <v/>
      </c>
      <c r="AB22" s="599" t="str">
        <f>IF($D$22="","",IF($D$22+24&lt;=$AN$13,$D$22+24,""))</f>
        <v/>
      </c>
      <c r="AC22" s="599" t="str">
        <f>IF($D$22="","",IF($D$22+25&lt;=$AN$13,$D$22+25,""))</f>
        <v/>
      </c>
      <c r="AD22" s="599" t="str">
        <f>IF($D$22="","",IF($D$22+26&lt;=$AN$13,$D$22+26,""))</f>
        <v/>
      </c>
      <c r="AE22" s="599" t="str">
        <f>IF($D$22="","",IF($D$22+27&lt;=$AN$13,$D$22+27,""))</f>
        <v/>
      </c>
      <c r="AF22" s="599" t="str">
        <f>IF($D$22="","",IF($D$22+28&lt;=$AN$13,$D$22+28,""))</f>
        <v/>
      </c>
      <c r="AG22" s="599" t="str">
        <f>IF($D$22="","",IF($D$22+29&lt;=$AN$13,$D$22+29,""))</f>
        <v/>
      </c>
      <c r="AH22" s="600" t="str">
        <f>IF($D$22="","",IF($D$22+30&lt;=$AN$13,$D$22+30,""))</f>
        <v/>
      </c>
    </row>
    <row r="23" spans="1:39" ht="30.75" customHeight="1">
      <c r="A23" s="2533"/>
      <c r="B23" s="2537"/>
      <c r="C23" s="586" t="s">
        <v>721</v>
      </c>
      <c r="D23" s="595" t="str">
        <f t="shared" ref="D23:AH23" si="1">TEXT(D22,"aaa")</f>
        <v/>
      </c>
      <c r="E23" s="596" t="str">
        <f t="shared" si="1"/>
        <v/>
      </c>
      <c r="F23" s="596" t="str">
        <f t="shared" si="1"/>
        <v/>
      </c>
      <c r="G23" s="596" t="str">
        <f t="shared" si="1"/>
        <v/>
      </c>
      <c r="H23" s="596" t="str">
        <f t="shared" si="1"/>
        <v/>
      </c>
      <c r="I23" s="596" t="str">
        <f t="shared" si="1"/>
        <v/>
      </c>
      <c r="J23" s="596" t="str">
        <f t="shared" si="1"/>
        <v/>
      </c>
      <c r="K23" s="596" t="str">
        <f t="shared" si="1"/>
        <v/>
      </c>
      <c r="L23" s="596" t="str">
        <f t="shared" si="1"/>
        <v/>
      </c>
      <c r="M23" s="596" t="str">
        <f t="shared" si="1"/>
        <v/>
      </c>
      <c r="N23" s="596" t="str">
        <f t="shared" si="1"/>
        <v/>
      </c>
      <c r="O23" s="596" t="str">
        <f t="shared" si="1"/>
        <v/>
      </c>
      <c r="P23" s="596" t="str">
        <f t="shared" si="1"/>
        <v/>
      </c>
      <c r="Q23" s="596" t="str">
        <f t="shared" si="1"/>
        <v/>
      </c>
      <c r="R23" s="596" t="str">
        <f t="shared" si="1"/>
        <v/>
      </c>
      <c r="S23" s="596" t="str">
        <f t="shared" si="1"/>
        <v/>
      </c>
      <c r="T23" s="596" t="str">
        <f t="shared" si="1"/>
        <v/>
      </c>
      <c r="U23" s="596" t="str">
        <f t="shared" si="1"/>
        <v/>
      </c>
      <c r="V23" s="596" t="str">
        <f t="shared" si="1"/>
        <v/>
      </c>
      <c r="W23" s="596" t="str">
        <f t="shared" si="1"/>
        <v/>
      </c>
      <c r="X23" s="596" t="str">
        <f t="shared" si="1"/>
        <v/>
      </c>
      <c r="Y23" s="596" t="str">
        <f t="shared" si="1"/>
        <v/>
      </c>
      <c r="Z23" s="596" t="str">
        <f t="shared" si="1"/>
        <v/>
      </c>
      <c r="AA23" s="596" t="str">
        <f t="shared" si="1"/>
        <v/>
      </c>
      <c r="AB23" s="596" t="str">
        <f t="shared" si="1"/>
        <v/>
      </c>
      <c r="AC23" s="596" t="str">
        <f t="shared" si="1"/>
        <v/>
      </c>
      <c r="AD23" s="596" t="str">
        <f t="shared" si="1"/>
        <v/>
      </c>
      <c r="AE23" s="596" t="str">
        <f t="shared" si="1"/>
        <v/>
      </c>
      <c r="AF23" s="596" t="str">
        <f t="shared" si="1"/>
        <v/>
      </c>
      <c r="AG23" s="596" t="str">
        <f t="shared" si="1"/>
        <v/>
      </c>
      <c r="AH23" s="597" t="str">
        <f t="shared" si="1"/>
        <v/>
      </c>
    </row>
    <row r="24" spans="1:39" ht="24.75" customHeight="1">
      <c r="A24" s="2534"/>
      <c r="B24" s="2537"/>
      <c r="C24" s="460" t="s">
        <v>667</v>
      </c>
      <c r="D24" s="619"/>
      <c r="E24" s="620"/>
      <c r="F24" s="620"/>
      <c r="G24" s="620"/>
      <c r="H24" s="620"/>
      <c r="I24" s="620"/>
      <c r="J24" s="620"/>
      <c r="K24" s="620"/>
      <c r="L24" s="620"/>
      <c r="M24" s="620"/>
      <c r="N24" s="620"/>
      <c r="O24" s="620"/>
      <c r="P24" s="620"/>
      <c r="Q24" s="620"/>
      <c r="R24" s="620"/>
      <c r="S24" s="620"/>
      <c r="T24" s="620"/>
      <c r="U24" s="620"/>
      <c r="V24" s="620"/>
      <c r="W24" s="620"/>
      <c r="X24" s="620"/>
      <c r="Y24" s="620"/>
      <c r="Z24" s="620"/>
      <c r="AA24" s="620"/>
      <c r="AB24" s="620"/>
      <c r="AC24" s="620"/>
      <c r="AD24" s="620"/>
      <c r="AE24" s="620"/>
      <c r="AF24" s="620"/>
      <c r="AG24" s="620"/>
      <c r="AH24" s="621"/>
    </row>
    <row r="25" spans="1:39" ht="240.75" customHeight="1">
      <c r="A25" s="2534"/>
      <c r="B25" s="2537"/>
      <c r="C25" s="479" t="s">
        <v>751</v>
      </c>
      <c r="D25" s="603"/>
      <c r="E25" s="604"/>
      <c r="F25" s="604"/>
      <c r="G25" s="604"/>
      <c r="H25" s="604"/>
      <c r="I25" s="604"/>
      <c r="J25" s="604"/>
      <c r="K25" s="604"/>
      <c r="L25" s="604"/>
      <c r="M25" s="604"/>
      <c r="N25" s="604"/>
      <c r="O25" s="604"/>
      <c r="P25" s="604"/>
      <c r="Q25" s="604"/>
      <c r="R25" s="604"/>
      <c r="S25" s="604"/>
      <c r="T25" s="604"/>
      <c r="U25" s="604"/>
      <c r="V25" s="604"/>
      <c r="W25" s="604"/>
      <c r="X25" s="604"/>
      <c r="Y25" s="604"/>
      <c r="Z25" s="604"/>
      <c r="AA25" s="604"/>
      <c r="AB25" s="604"/>
      <c r="AC25" s="604"/>
      <c r="AD25" s="604"/>
      <c r="AE25" s="604"/>
      <c r="AF25" s="604"/>
      <c r="AG25" s="604"/>
      <c r="AH25" s="612"/>
    </row>
    <row r="26" spans="1:39" ht="32.25" customHeight="1" thickBot="1">
      <c r="A26" s="2534"/>
      <c r="B26" s="2537"/>
      <c r="C26" s="589" t="s">
        <v>1160</v>
      </c>
      <c r="D26" s="616"/>
      <c r="E26" s="617"/>
      <c r="F26" s="617"/>
      <c r="G26" s="617"/>
      <c r="H26" s="617"/>
      <c r="I26" s="617"/>
      <c r="J26" s="617"/>
      <c r="K26" s="617"/>
      <c r="L26" s="617"/>
      <c r="M26" s="617"/>
      <c r="N26" s="617"/>
      <c r="O26" s="617"/>
      <c r="P26" s="617"/>
      <c r="Q26" s="617"/>
      <c r="R26" s="617"/>
      <c r="S26" s="617"/>
      <c r="T26" s="617"/>
      <c r="U26" s="617"/>
      <c r="V26" s="617"/>
      <c r="W26" s="617"/>
      <c r="X26" s="617"/>
      <c r="Y26" s="617"/>
      <c r="Z26" s="617"/>
      <c r="AA26" s="617"/>
      <c r="AB26" s="617"/>
      <c r="AC26" s="617"/>
      <c r="AD26" s="617"/>
      <c r="AE26" s="617"/>
      <c r="AF26" s="617"/>
      <c r="AG26" s="617"/>
      <c r="AH26" s="618"/>
      <c r="AI26" s="443">
        <f>SUM(D26:AH26)</f>
        <v>0</v>
      </c>
      <c r="AJ26" s="573" t="s">
        <v>884</v>
      </c>
    </row>
    <row r="27" spans="1:39" ht="240.75" customHeight="1">
      <c r="A27" s="2534"/>
      <c r="B27" s="2537"/>
      <c r="C27" s="503" t="s">
        <v>750</v>
      </c>
      <c r="D27" s="609"/>
      <c r="E27" s="610"/>
      <c r="F27" s="610"/>
      <c r="G27" s="610"/>
      <c r="H27" s="610"/>
      <c r="I27" s="610"/>
      <c r="J27" s="610"/>
      <c r="K27" s="610"/>
      <c r="L27" s="610"/>
      <c r="M27" s="610"/>
      <c r="N27" s="610"/>
      <c r="O27" s="610"/>
      <c r="P27" s="610"/>
      <c r="Q27" s="610"/>
      <c r="R27" s="610"/>
      <c r="S27" s="610"/>
      <c r="T27" s="610"/>
      <c r="U27" s="610"/>
      <c r="V27" s="610"/>
      <c r="W27" s="610"/>
      <c r="X27" s="610"/>
      <c r="Y27" s="610"/>
      <c r="Z27" s="610"/>
      <c r="AA27" s="610"/>
      <c r="AB27" s="610"/>
      <c r="AC27" s="610"/>
      <c r="AD27" s="610"/>
      <c r="AE27" s="610"/>
      <c r="AF27" s="610"/>
      <c r="AG27" s="610"/>
      <c r="AH27" s="615"/>
      <c r="AJ27" s="580"/>
    </row>
    <row r="28" spans="1:39" ht="24.75" customHeight="1">
      <c r="A28" s="2534"/>
      <c r="B28" s="2537"/>
      <c r="C28" s="460" t="s">
        <v>749</v>
      </c>
      <c r="D28" s="603"/>
      <c r="E28" s="604"/>
      <c r="F28" s="604"/>
      <c r="G28" s="604"/>
      <c r="H28" s="604"/>
      <c r="I28" s="604"/>
      <c r="J28" s="604"/>
      <c r="K28" s="604"/>
      <c r="L28" s="604"/>
      <c r="M28" s="604"/>
      <c r="N28" s="604"/>
      <c r="O28" s="604"/>
      <c r="P28" s="604"/>
      <c r="Q28" s="604"/>
      <c r="R28" s="604"/>
      <c r="S28" s="604"/>
      <c r="T28" s="604"/>
      <c r="U28" s="611"/>
      <c r="V28" s="611"/>
      <c r="W28" s="604"/>
      <c r="X28" s="604"/>
      <c r="Y28" s="611"/>
      <c r="Z28" s="611"/>
      <c r="AA28" s="611"/>
      <c r="AB28" s="611"/>
      <c r="AC28" s="611"/>
      <c r="AD28" s="611"/>
      <c r="AE28" s="604"/>
      <c r="AF28" s="604"/>
      <c r="AG28" s="604"/>
      <c r="AH28" s="612"/>
      <c r="AJ28" s="581"/>
    </row>
    <row r="29" spans="1:39" ht="27.75" customHeight="1">
      <c r="A29" s="2534"/>
      <c r="B29" s="2537"/>
      <c r="C29" s="460" t="s">
        <v>747</v>
      </c>
      <c r="D29" s="619"/>
      <c r="E29" s="620"/>
      <c r="F29" s="620"/>
      <c r="G29" s="620"/>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0"/>
      <c r="AF29" s="620"/>
      <c r="AG29" s="620"/>
      <c r="AH29" s="621"/>
      <c r="AI29" s="613"/>
      <c r="AJ29" s="581"/>
    </row>
    <row r="30" spans="1:39" ht="27.75" customHeight="1">
      <c r="A30" s="2535"/>
      <c r="B30" s="2537"/>
      <c r="C30" s="460" t="s">
        <v>748</v>
      </c>
      <c r="D30" s="619"/>
      <c r="E30" s="620"/>
      <c r="F30" s="620"/>
      <c r="G30" s="620"/>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20"/>
      <c r="AH30" s="621"/>
      <c r="AI30" s="613"/>
      <c r="AJ30" s="483"/>
    </row>
    <row r="31" spans="1:39" ht="39" customHeight="1">
      <c r="A31" s="2535"/>
      <c r="B31" s="2537"/>
      <c r="C31" s="460" t="s">
        <v>882</v>
      </c>
      <c r="D31" s="619"/>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0"/>
      <c r="AG31" s="620"/>
      <c r="AH31" s="621"/>
      <c r="AI31" s="458">
        <f>SUM(D31:AH31)</f>
        <v>0</v>
      </c>
      <c r="AJ31" s="572" t="s">
        <v>885</v>
      </c>
      <c r="AM31" s="584" t="s">
        <v>898</v>
      </c>
    </row>
    <row r="32" spans="1:39" ht="39" customHeight="1">
      <c r="A32" s="2535"/>
      <c r="B32" s="2538"/>
      <c r="C32" s="460" t="s">
        <v>883</v>
      </c>
      <c r="D32" s="619"/>
      <c r="E32" s="620"/>
      <c r="F32" s="620"/>
      <c r="G32" s="620"/>
      <c r="H32" s="620"/>
      <c r="I32" s="620"/>
      <c r="J32" s="620"/>
      <c r="K32" s="620"/>
      <c r="L32" s="620"/>
      <c r="M32" s="620"/>
      <c r="N32" s="620"/>
      <c r="O32" s="620"/>
      <c r="P32" s="620"/>
      <c r="Q32" s="620"/>
      <c r="R32" s="620"/>
      <c r="S32" s="620"/>
      <c r="T32" s="620"/>
      <c r="U32" s="620"/>
      <c r="V32" s="620"/>
      <c r="W32" s="620"/>
      <c r="X32" s="620"/>
      <c r="Y32" s="620"/>
      <c r="Z32" s="620"/>
      <c r="AA32" s="620"/>
      <c r="AB32" s="620"/>
      <c r="AC32" s="620"/>
      <c r="AD32" s="620"/>
      <c r="AE32" s="620"/>
      <c r="AF32" s="620"/>
      <c r="AG32" s="620"/>
      <c r="AH32" s="621"/>
      <c r="AI32" s="458">
        <f>SUM(D32:AH32)</f>
        <v>0</v>
      </c>
      <c r="AJ32" s="572" t="s">
        <v>886</v>
      </c>
      <c r="AM32" s="585">
        <f>SUM(AI26,AI31)</f>
        <v>0</v>
      </c>
    </row>
    <row r="33" spans="1:39" ht="39" customHeight="1">
      <c r="B33" s="582"/>
      <c r="C33" s="572"/>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458"/>
      <c r="AJ33" s="572"/>
    </row>
    <row r="34" spans="1:39" ht="25.5" hidden="1" customHeight="1" outlineLevel="1">
      <c r="B34" s="449"/>
      <c r="C34" s="449"/>
      <c r="D34" s="449"/>
      <c r="E34" s="449"/>
      <c r="F34" s="449"/>
      <c r="G34" s="449"/>
      <c r="H34" s="449"/>
      <c r="I34" s="449"/>
      <c r="J34" s="449"/>
      <c r="K34" s="449"/>
      <c r="L34" s="449"/>
      <c r="M34" s="449"/>
      <c r="N34" s="449"/>
      <c r="O34" s="449"/>
      <c r="P34" s="449"/>
      <c r="Q34" s="449"/>
      <c r="R34" s="449"/>
      <c r="S34" s="449"/>
      <c r="T34" s="530" t="s">
        <v>720</v>
      </c>
      <c r="U34" s="531"/>
      <c r="V34" s="531"/>
      <c r="W34" s="531"/>
      <c r="X34" s="531"/>
      <c r="Y34" s="531"/>
      <c r="Z34" s="531"/>
      <c r="AA34" s="531"/>
      <c r="AB34" s="531"/>
      <c r="AC34" s="2532">
        <f>SUM(AI40,AI45)</f>
        <v>0</v>
      </c>
      <c r="AD34" s="2532"/>
      <c r="AE34" s="531"/>
      <c r="AF34" s="531"/>
      <c r="AG34" s="531"/>
      <c r="AH34" s="449"/>
    </row>
    <row r="35" spans="1:39" ht="12" hidden="1" customHeight="1" outlineLevel="1">
      <c r="B35" s="475"/>
      <c r="C35" s="475"/>
      <c r="D35" s="475"/>
      <c r="E35" s="475"/>
      <c r="F35" s="475"/>
      <c r="G35" s="475"/>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row>
    <row r="36" spans="1:39" ht="31.5" hidden="1" customHeight="1" outlineLevel="1">
      <c r="A36" s="2533" t="s">
        <v>891</v>
      </c>
      <c r="B36" s="2536" t="s">
        <v>722</v>
      </c>
      <c r="C36" s="586" t="s">
        <v>903</v>
      </c>
      <c r="D36" s="591" t="str">
        <f>AO12</f>
        <v/>
      </c>
      <c r="E36" s="592" t="str">
        <f>IF($D$36="","",IF($D$36+1&lt;=$AO$13,$D$36+1,""))</f>
        <v/>
      </c>
      <c r="F36" s="592" t="str">
        <f>IF($D$36="","",IF($D$36+2&lt;=$AO$13,$D$36+2,""))</f>
        <v/>
      </c>
      <c r="G36" s="592" t="str">
        <f>IF($D$36="","",IF($D$36+3&lt;=$AO$13,$D$36+3,""))</f>
        <v/>
      </c>
      <c r="H36" s="592" t="str">
        <f>IF($D$36="","",IF($D$36+4&lt;=$AO$13,$D$36+4,""))</f>
        <v/>
      </c>
      <c r="I36" s="592" t="str">
        <f>IF($D$36="","",IF($D$36+5&lt;=$AO$13,$D$36+5,""))</f>
        <v/>
      </c>
      <c r="J36" s="592" t="str">
        <f>IF($D$36="","",IF($D$36+6&lt;=$AO$13,$D$36+6,""))</f>
        <v/>
      </c>
      <c r="K36" s="592" t="str">
        <f>IF($D$36="","",IF($D$36+7&lt;=$AO$13,$D$36+7,""))</f>
        <v/>
      </c>
      <c r="L36" s="592" t="str">
        <f>IF($D$36="","",IF($D$36+8&lt;=$AO$13,$D$36+8,""))</f>
        <v/>
      </c>
      <c r="M36" s="592" t="str">
        <f>IF($D$36="","",IF($D$36+9&lt;=$AO$13,$D$36+9,""))</f>
        <v/>
      </c>
      <c r="N36" s="592" t="str">
        <f>IF($D$36="","",IF($D$36+10&lt;=$AO$13,$D$36+10,""))</f>
        <v/>
      </c>
      <c r="O36" s="592" t="str">
        <f>IF($D$36="","",IF($D$36+11&lt;=$AO$13,$D$36+11,""))</f>
        <v/>
      </c>
      <c r="P36" s="592" t="str">
        <f>IF($D$36="","",IF($D$36+12&lt;=$AO$13,$D$36+12,""))</f>
        <v/>
      </c>
      <c r="Q36" s="592" t="str">
        <f>IF($D$36="","",IF($D$36+13&lt;=$AO$13,$D$36+13,""))</f>
        <v/>
      </c>
      <c r="R36" s="592" t="str">
        <f>IF($D$36="","",IF($D$36+14&lt;=$AO$13,$D$36+14,""))</f>
        <v/>
      </c>
      <c r="S36" s="592" t="str">
        <f>IF($D$36="","",IF($D$36+15&lt;=$AO$13,$D$36+15,""))</f>
        <v/>
      </c>
      <c r="T36" s="592" t="str">
        <f>IF($D$36="","",IF($D$36+16&lt;=$AO$13,$D$36+16,""))</f>
        <v/>
      </c>
      <c r="U36" s="592" t="str">
        <f>IF($D$36="","",IF($D$36+17&lt;=$AO$13,$D$36+17,""))</f>
        <v/>
      </c>
      <c r="V36" s="592" t="str">
        <f>IF($D$36="","",IF($D$36+18&lt;=$AO$13,$D$36+18,""))</f>
        <v/>
      </c>
      <c r="W36" s="592" t="str">
        <f>IF($D$36="","",IF($D$36+19&lt;=$AO$13,$D$36+19,""))</f>
        <v/>
      </c>
      <c r="X36" s="592" t="str">
        <f>IF($D$36="","",IF($D$36+20&lt;=$AO$13,$D$36+20,""))</f>
        <v/>
      </c>
      <c r="Y36" s="592" t="str">
        <f>IF($D$36="","",IF($D$36+21&lt;=$AO$13,$D$36+21,""))</f>
        <v/>
      </c>
      <c r="Z36" s="592" t="str">
        <f>IF($D$36="","",IF($D$36+22&lt;=$AO$13,$D$36+22,""))</f>
        <v/>
      </c>
      <c r="AA36" s="592" t="str">
        <f>IF($D$36="","",IF($D$36+23&lt;=$AO$13,$D$36+23,""))</f>
        <v/>
      </c>
      <c r="AB36" s="592" t="str">
        <f>IF($D$36="","",IF($D$36+24&lt;=$AO$13,$D$36+24,""))</f>
        <v/>
      </c>
      <c r="AC36" s="592" t="str">
        <f>IF($D$36="","",IF($D$36+25&lt;=$AO$13,$D$36+25,""))</f>
        <v/>
      </c>
      <c r="AD36" s="592" t="str">
        <f>IF($D$36="","",IF($D$36+26&lt;=$AO$13,$D$36+26,""))</f>
        <v/>
      </c>
      <c r="AE36" s="592" t="str">
        <f>IF($D$36="","",IF($D$36+27&lt;=$AO$13,$D$36+27,""))</f>
        <v/>
      </c>
      <c r="AF36" s="592" t="str">
        <f>IF($D$36="","",IF($D$36+28&lt;=$AO$13,$D$36+28,""))</f>
        <v/>
      </c>
      <c r="AG36" s="592" t="str">
        <f>IF($D$36="","",IF($D$36+29&lt;=$AO$13,$D$36+29,""))</f>
        <v/>
      </c>
      <c r="AH36" s="593" t="str">
        <f>IF($D$36="","",IF($D$36+30&lt;=$AO$13,$D$36+30,""))</f>
        <v/>
      </c>
    </row>
    <row r="37" spans="1:39" ht="31.5" hidden="1" customHeight="1" outlineLevel="1">
      <c r="A37" s="2533"/>
      <c r="B37" s="2537"/>
      <c r="C37" s="586" t="s">
        <v>721</v>
      </c>
      <c r="D37" s="594" t="str">
        <f t="shared" ref="D37:AH37" si="2">TEXT(D36,"aaa")</f>
        <v/>
      </c>
      <c r="E37" s="451" t="str">
        <f t="shared" si="2"/>
        <v/>
      </c>
      <c r="F37" s="455" t="str">
        <f t="shared" si="2"/>
        <v/>
      </c>
      <c r="G37" s="455" t="str">
        <f t="shared" si="2"/>
        <v/>
      </c>
      <c r="H37" s="455" t="str">
        <f t="shared" si="2"/>
        <v/>
      </c>
      <c r="I37" s="455" t="str">
        <f t="shared" si="2"/>
        <v/>
      </c>
      <c r="J37" s="520" t="str">
        <f t="shared" si="2"/>
        <v/>
      </c>
      <c r="K37" s="455" t="str">
        <f t="shared" si="2"/>
        <v/>
      </c>
      <c r="L37" s="455" t="str">
        <f t="shared" si="2"/>
        <v/>
      </c>
      <c r="M37" s="455" t="str">
        <f t="shared" si="2"/>
        <v/>
      </c>
      <c r="N37" s="455" t="str">
        <f t="shared" si="2"/>
        <v/>
      </c>
      <c r="O37" s="455" t="str">
        <f t="shared" si="2"/>
        <v/>
      </c>
      <c r="P37" s="455" t="str">
        <f t="shared" si="2"/>
        <v/>
      </c>
      <c r="Q37" s="455" t="str">
        <f t="shared" si="2"/>
        <v/>
      </c>
      <c r="R37" s="455" t="str">
        <f t="shared" si="2"/>
        <v/>
      </c>
      <c r="S37" s="455" t="str">
        <f t="shared" si="2"/>
        <v/>
      </c>
      <c r="T37" s="455" t="str">
        <f t="shared" si="2"/>
        <v/>
      </c>
      <c r="U37" s="455" t="str">
        <f t="shared" si="2"/>
        <v/>
      </c>
      <c r="V37" s="455" t="str">
        <f t="shared" si="2"/>
        <v/>
      </c>
      <c r="W37" s="455" t="str">
        <f t="shared" si="2"/>
        <v/>
      </c>
      <c r="X37" s="455" t="str">
        <f t="shared" si="2"/>
        <v/>
      </c>
      <c r="Y37" s="455" t="str">
        <f t="shared" si="2"/>
        <v/>
      </c>
      <c r="Z37" s="532" t="str">
        <f t="shared" si="2"/>
        <v/>
      </c>
      <c r="AA37" s="455" t="str">
        <f t="shared" si="2"/>
        <v/>
      </c>
      <c r="AB37" s="455" t="str">
        <f t="shared" si="2"/>
        <v/>
      </c>
      <c r="AC37" s="455" t="str">
        <f t="shared" si="2"/>
        <v/>
      </c>
      <c r="AD37" s="455" t="str">
        <f t="shared" si="2"/>
        <v/>
      </c>
      <c r="AE37" s="455" t="str">
        <f t="shared" si="2"/>
        <v/>
      </c>
      <c r="AF37" s="455" t="str">
        <f t="shared" si="2"/>
        <v/>
      </c>
      <c r="AG37" s="455" t="str">
        <f t="shared" si="2"/>
        <v/>
      </c>
      <c r="AH37" s="456" t="str">
        <f t="shared" si="2"/>
        <v/>
      </c>
    </row>
    <row r="38" spans="1:39" ht="24.75" hidden="1" customHeight="1" outlineLevel="1">
      <c r="A38" s="2534"/>
      <c r="B38" s="2537"/>
      <c r="C38" s="460" t="s">
        <v>667</v>
      </c>
      <c r="D38" s="619"/>
      <c r="E38" s="620"/>
      <c r="F38" s="620"/>
      <c r="G38" s="620"/>
      <c r="H38" s="620"/>
      <c r="I38" s="620"/>
      <c r="J38" s="620"/>
      <c r="K38" s="620"/>
      <c r="L38" s="620"/>
      <c r="M38" s="620"/>
      <c r="N38" s="620"/>
      <c r="O38" s="620"/>
      <c r="P38" s="620"/>
      <c r="Q38" s="620"/>
      <c r="R38" s="620"/>
      <c r="S38" s="620"/>
      <c r="T38" s="620"/>
      <c r="U38" s="620"/>
      <c r="V38" s="620"/>
      <c r="W38" s="620"/>
      <c r="X38" s="620"/>
      <c r="Y38" s="620"/>
      <c r="Z38" s="620"/>
      <c r="AA38" s="620"/>
      <c r="AB38" s="620"/>
      <c r="AC38" s="620"/>
      <c r="AD38" s="620"/>
      <c r="AE38" s="620"/>
      <c r="AF38" s="620"/>
      <c r="AG38" s="620"/>
      <c r="AH38" s="621"/>
    </row>
    <row r="39" spans="1:39" ht="240.75" hidden="1" customHeight="1" outlineLevel="1">
      <c r="A39" s="2534"/>
      <c r="B39" s="2537"/>
      <c r="C39" s="479" t="s">
        <v>751</v>
      </c>
      <c r="D39" s="603"/>
      <c r="E39" s="604"/>
      <c r="F39" s="604"/>
      <c r="G39" s="604"/>
      <c r="H39" s="604"/>
      <c r="I39" s="604"/>
      <c r="J39" s="604"/>
      <c r="K39" s="604"/>
      <c r="L39" s="604"/>
      <c r="M39" s="604"/>
      <c r="N39" s="604"/>
      <c r="O39" s="604"/>
      <c r="P39" s="604"/>
      <c r="Q39" s="604"/>
      <c r="R39" s="604"/>
      <c r="S39" s="604"/>
      <c r="T39" s="604"/>
      <c r="U39" s="604"/>
      <c r="V39" s="604"/>
      <c r="W39" s="604"/>
      <c r="X39" s="604"/>
      <c r="Y39" s="604"/>
      <c r="Z39" s="604"/>
      <c r="AA39" s="604"/>
      <c r="AB39" s="604"/>
      <c r="AC39" s="604"/>
      <c r="AD39" s="604"/>
      <c r="AE39" s="604"/>
      <c r="AF39" s="604"/>
      <c r="AG39" s="604"/>
      <c r="AH39" s="612"/>
    </row>
    <row r="40" spans="1:39" ht="32.25" hidden="1" customHeight="1" outlineLevel="1" thickBot="1">
      <c r="A40" s="2534"/>
      <c r="B40" s="2537"/>
      <c r="C40" s="589" t="s">
        <v>1160</v>
      </c>
      <c r="D40" s="616"/>
      <c r="E40" s="617"/>
      <c r="F40" s="617"/>
      <c r="G40" s="617"/>
      <c r="H40" s="617"/>
      <c r="I40" s="617"/>
      <c r="J40" s="617"/>
      <c r="K40" s="617"/>
      <c r="L40" s="617"/>
      <c r="M40" s="617"/>
      <c r="N40" s="617"/>
      <c r="O40" s="617"/>
      <c r="P40" s="617"/>
      <c r="Q40" s="617"/>
      <c r="R40" s="617"/>
      <c r="S40" s="617"/>
      <c r="T40" s="617"/>
      <c r="U40" s="617"/>
      <c r="V40" s="617"/>
      <c r="W40" s="617"/>
      <c r="X40" s="617"/>
      <c r="Y40" s="617"/>
      <c r="Z40" s="617"/>
      <c r="AA40" s="617"/>
      <c r="AB40" s="617"/>
      <c r="AC40" s="617"/>
      <c r="AD40" s="617"/>
      <c r="AE40" s="617"/>
      <c r="AF40" s="617"/>
      <c r="AG40" s="617"/>
      <c r="AH40" s="618"/>
      <c r="AI40" s="443">
        <f>SUM(D40:AH40)</f>
        <v>0</v>
      </c>
      <c r="AJ40" s="573" t="s">
        <v>884</v>
      </c>
    </row>
    <row r="41" spans="1:39" ht="240.75" hidden="1" customHeight="1" outlineLevel="1">
      <c r="A41" s="2534"/>
      <c r="B41" s="2537"/>
      <c r="C41" s="503" t="s">
        <v>750</v>
      </c>
      <c r="D41" s="609"/>
      <c r="E41" s="610"/>
      <c r="F41" s="610"/>
      <c r="G41" s="610"/>
      <c r="H41" s="610"/>
      <c r="I41" s="610"/>
      <c r="J41" s="610"/>
      <c r="K41" s="610"/>
      <c r="L41" s="610"/>
      <c r="M41" s="610"/>
      <c r="N41" s="610"/>
      <c r="O41" s="610"/>
      <c r="P41" s="610"/>
      <c r="Q41" s="610"/>
      <c r="R41" s="610"/>
      <c r="S41" s="610"/>
      <c r="T41" s="610"/>
      <c r="U41" s="610"/>
      <c r="V41" s="610"/>
      <c r="W41" s="610"/>
      <c r="X41" s="610"/>
      <c r="Y41" s="610"/>
      <c r="Z41" s="610"/>
      <c r="AA41" s="610"/>
      <c r="AB41" s="610"/>
      <c r="AC41" s="610"/>
      <c r="AD41" s="610"/>
      <c r="AE41" s="610"/>
      <c r="AF41" s="610"/>
      <c r="AG41" s="610"/>
      <c r="AH41" s="615"/>
      <c r="AJ41" s="580"/>
    </row>
    <row r="42" spans="1:39" ht="24.75" hidden="1" customHeight="1" outlineLevel="1">
      <c r="A42" s="2534"/>
      <c r="B42" s="2537"/>
      <c r="C42" s="460" t="s">
        <v>749</v>
      </c>
      <c r="D42" s="603"/>
      <c r="E42" s="604"/>
      <c r="F42" s="604"/>
      <c r="G42" s="604"/>
      <c r="H42" s="604"/>
      <c r="I42" s="604"/>
      <c r="J42" s="604"/>
      <c r="K42" s="604"/>
      <c r="L42" s="604"/>
      <c r="M42" s="604"/>
      <c r="N42" s="604"/>
      <c r="O42" s="604"/>
      <c r="P42" s="604"/>
      <c r="Q42" s="604"/>
      <c r="R42" s="604"/>
      <c r="S42" s="604"/>
      <c r="T42" s="604"/>
      <c r="U42" s="611"/>
      <c r="V42" s="611"/>
      <c r="W42" s="604"/>
      <c r="X42" s="604"/>
      <c r="Y42" s="611"/>
      <c r="Z42" s="611"/>
      <c r="AA42" s="611"/>
      <c r="AB42" s="611"/>
      <c r="AC42" s="611"/>
      <c r="AD42" s="611"/>
      <c r="AE42" s="604"/>
      <c r="AF42" s="604"/>
      <c r="AG42" s="604"/>
      <c r="AH42" s="612"/>
      <c r="AJ42" s="581"/>
    </row>
    <row r="43" spans="1:39" ht="27.75" hidden="1" customHeight="1" outlineLevel="1">
      <c r="A43" s="2534"/>
      <c r="B43" s="2537"/>
      <c r="C43" s="460" t="s">
        <v>747</v>
      </c>
      <c r="D43" s="619"/>
      <c r="E43" s="620"/>
      <c r="F43" s="620"/>
      <c r="G43" s="620"/>
      <c r="H43" s="620"/>
      <c r="I43" s="620"/>
      <c r="J43" s="620"/>
      <c r="K43" s="620"/>
      <c r="L43" s="620"/>
      <c r="M43" s="620"/>
      <c r="N43" s="620"/>
      <c r="O43" s="620"/>
      <c r="P43" s="620"/>
      <c r="Q43" s="620"/>
      <c r="R43" s="620"/>
      <c r="S43" s="620"/>
      <c r="T43" s="620"/>
      <c r="U43" s="620"/>
      <c r="V43" s="620"/>
      <c r="W43" s="620"/>
      <c r="X43" s="620"/>
      <c r="Y43" s="620"/>
      <c r="Z43" s="620"/>
      <c r="AA43" s="620"/>
      <c r="AB43" s="620"/>
      <c r="AC43" s="620"/>
      <c r="AD43" s="620"/>
      <c r="AE43" s="620"/>
      <c r="AF43" s="620"/>
      <c r="AG43" s="620"/>
      <c r="AH43" s="621"/>
      <c r="AI43" s="562"/>
      <c r="AJ43" s="581"/>
    </row>
    <row r="44" spans="1:39" ht="27.75" hidden="1" customHeight="1" outlineLevel="1">
      <c r="A44" s="2535"/>
      <c r="B44" s="2537"/>
      <c r="C44" s="460" t="s">
        <v>748</v>
      </c>
      <c r="D44" s="619"/>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1"/>
      <c r="AI44" s="562"/>
      <c r="AJ44" s="483"/>
    </row>
    <row r="45" spans="1:39" ht="39" hidden="1" customHeight="1" outlineLevel="1">
      <c r="A45" s="2535"/>
      <c r="B45" s="2537"/>
      <c r="C45" s="460" t="s">
        <v>882</v>
      </c>
      <c r="D45" s="619"/>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1"/>
      <c r="AI45" s="458">
        <f>SUM(D45:AH45)</f>
        <v>0</v>
      </c>
      <c r="AJ45" s="572" t="s">
        <v>885</v>
      </c>
      <c r="AM45" s="584" t="s">
        <v>899</v>
      </c>
    </row>
    <row r="46" spans="1:39" ht="39" hidden="1" customHeight="1" outlineLevel="1">
      <c r="A46" s="2535"/>
      <c r="B46" s="2538"/>
      <c r="C46" s="460" t="s">
        <v>883</v>
      </c>
      <c r="D46" s="619"/>
      <c r="E46" s="620"/>
      <c r="F46" s="620"/>
      <c r="G46" s="620"/>
      <c r="H46" s="620"/>
      <c r="I46" s="620"/>
      <c r="J46" s="620"/>
      <c r="K46" s="620"/>
      <c r="L46" s="620"/>
      <c r="M46" s="620"/>
      <c r="N46" s="620"/>
      <c r="O46" s="620"/>
      <c r="P46" s="620"/>
      <c r="Q46" s="620"/>
      <c r="R46" s="620"/>
      <c r="S46" s="620"/>
      <c r="T46" s="620"/>
      <c r="U46" s="620"/>
      <c r="V46" s="620"/>
      <c r="W46" s="620"/>
      <c r="X46" s="620"/>
      <c r="Y46" s="620"/>
      <c r="Z46" s="620"/>
      <c r="AA46" s="620"/>
      <c r="AB46" s="620"/>
      <c r="AC46" s="620"/>
      <c r="AD46" s="620"/>
      <c r="AE46" s="620"/>
      <c r="AF46" s="620"/>
      <c r="AG46" s="620"/>
      <c r="AH46" s="621"/>
      <c r="AI46" s="458">
        <f>SUM(D46:AH46)</f>
        <v>0</v>
      </c>
      <c r="AJ46" s="572" t="s">
        <v>886</v>
      </c>
      <c r="AM46" s="585">
        <f>SUM(AI40,AI45)</f>
        <v>0</v>
      </c>
    </row>
    <row r="47" spans="1:39" ht="39" hidden="1" customHeight="1" outlineLevel="1">
      <c r="B47" s="582"/>
      <c r="C47" s="572"/>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458"/>
      <c r="AJ47" s="572"/>
    </row>
    <row r="48" spans="1:39" ht="25.5" hidden="1" customHeight="1" outlineLevel="1">
      <c r="B48" s="449"/>
      <c r="C48" s="449"/>
      <c r="D48" s="449"/>
      <c r="E48" s="449"/>
      <c r="F48" s="449"/>
      <c r="G48" s="449"/>
      <c r="H48" s="449"/>
      <c r="I48" s="449"/>
      <c r="J48" s="449"/>
      <c r="K48" s="449"/>
      <c r="L48" s="449"/>
      <c r="M48" s="449"/>
      <c r="N48" s="449"/>
      <c r="O48" s="449"/>
      <c r="P48" s="449"/>
      <c r="Q48" s="449"/>
      <c r="R48" s="449"/>
      <c r="S48" s="449"/>
      <c r="T48" s="530" t="s">
        <v>720</v>
      </c>
      <c r="U48" s="531"/>
      <c r="V48" s="531"/>
      <c r="W48" s="531"/>
      <c r="X48" s="531"/>
      <c r="Y48" s="531"/>
      <c r="Z48" s="531"/>
      <c r="AA48" s="531"/>
      <c r="AB48" s="531"/>
      <c r="AC48" s="2532">
        <f>SUM(AI54,AI59)</f>
        <v>0</v>
      </c>
      <c r="AD48" s="2532"/>
      <c r="AE48" s="531"/>
      <c r="AF48" s="531"/>
      <c r="AG48" s="531"/>
      <c r="AH48" s="449"/>
    </row>
    <row r="49" spans="1:39" ht="12" hidden="1" customHeight="1" outlineLevel="1">
      <c r="B49" s="475"/>
      <c r="C49" s="475"/>
      <c r="D49" s="475"/>
      <c r="E49" s="475"/>
      <c r="F49" s="475"/>
      <c r="G49" s="475"/>
      <c r="H49" s="475"/>
      <c r="I49" s="475"/>
      <c r="J49" s="475"/>
      <c r="K49" s="475"/>
      <c r="L49" s="475"/>
      <c r="M49" s="475"/>
      <c r="N49" s="475"/>
      <c r="O49" s="475"/>
      <c r="P49" s="475"/>
      <c r="Q49" s="475"/>
      <c r="R49" s="475"/>
      <c r="S49" s="475"/>
      <c r="T49" s="475"/>
      <c r="U49" s="475"/>
      <c r="V49" s="475"/>
      <c r="W49" s="475"/>
      <c r="X49" s="475"/>
      <c r="Y49" s="475"/>
      <c r="Z49" s="475"/>
      <c r="AA49" s="475"/>
      <c r="AB49" s="475"/>
      <c r="AC49" s="475"/>
      <c r="AD49" s="475"/>
      <c r="AE49" s="475"/>
      <c r="AF49" s="475"/>
      <c r="AG49" s="475"/>
      <c r="AH49" s="475"/>
    </row>
    <row r="50" spans="1:39" ht="32.25" hidden="1" customHeight="1" outlineLevel="1">
      <c r="A50" s="2533" t="s">
        <v>892</v>
      </c>
      <c r="B50" s="2536" t="s">
        <v>722</v>
      </c>
      <c r="C50" s="586" t="s">
        <v>903</v>
      </c>
      <c r="D50" s="591" t="str">
        <f>AP12</f>
        <v/>
      </c>
      <c r="E50" s="592" t="str">
        <f>IF($D$50="","",IF($D$50+1&lt;=$AP$13,$D$50+1,""))</f>
        <v/>
      </c>
      <c r="F50" s="592" t="str">
        <f>IF($D$50="","",IF($D$50+2&lt;=$AP$13,$D$50+2,""))</f>
        <v/>
      </c>
      <c r="G50" s="592" t="str">
        <f>IF($D$50="","",IF($D$50+3&lt;=$AP$13,$D$50+3,""))</f>
        <v/>
      </c>
      <c r="H50" s="592" t="str">
        <f>IF($D$50="","",IF($D$50+4&lt;=$AP$13,$D$50+4,""))</f>
        <v/>
      </c>
      <c r="I50" s="592" t="str">
        <f>IF($D$50="","",IF($D$50+5&lt;=$AP$13,$D$50+5,""))</f>
        <v/>
      </c>
      <c r="J50" s="592" t="str">
        <f>IF($D$50="","",IF($D$50+6&lt;=$AP$13,$D$50+6,""))</f>
        <v/>
      </c>
      <c r="K50" s="592" t="str">
        <f>IF($D$50="","",IF($D$50+7&lt;=$AP$13,$D$50+7,""))</f>
        <v/>
      </c>
      <c r="L50" s="592" t="str">
        <f>IF($D$50="","",IF($D$50+8&lt;=$AP$13,$D$50+8,""))</f>
        <v/>
      </c>
      <c r="M50" s="592" t="str">
        <f>IF($D$50="","",IF($D$50+9&lt;=$AP$13,$D$50+9,""))</f>
        <v/>
      </c>
      <c r="N50" s="592" t="str">
        <f>IF($D$50="","",IF($D$50+10&lt;=$AP$13,$D$50+10,""))</f>
        <v/>
      </c>
      <c r="O50" s="592" t="str">
        <f>IF($D$50="","",IF($D$50+11&lt;=$AP$13,$D$50+11,""))</f>
        <v/>
      </c>
      <c r="P50" s="592" t="str">
        <f>IF($D$50="","",IF($D$50+12&lt;=$AP$13,$D$50+12,""))</f>
        <v/>
      </c>
      <c r="Q50" s="592" t="str">
        <f>IF($D$50="","",IF($D$50+13&lt;=$AP$13,$D$50+13,""))</f>
        <v/>
      </c>
      <c r="R50" s="592" t="str">
        <f>IF($D$50="","",IF($D$50+14&lt;=$AP$13,$D$50+14,""))</f>
        <v/>
      </c>
      <c r="S50" s="592" t="str">
        <f>IF($D$50="","",IF($D$50+15&lt;=$AP$13,$D$50+15,""))</f>
        <v/>
      </c>
      <c r="T50" s="592" t="str">
        <f>IF($D$50="","",IF($D$50+16&lt;=$AP$13,$D$50+16,""))</f>
        <v/>
      </c>
      <c r="U50" s="592" t="str">
        <f>IF($D$50="","",IF($D$50+17&lt;=$AP$13,$D$50+17,""))</f>
        <v/>
      </c>
      <c r="V50" s="592" t="str">
        <f>IF($D$50="","",IF($D$50+18&lt;=$AP$13,$D$50+18,""))</f>
        <v/>
      </c>
      <c r="W50" s="592" t="str">
        <f>IF($D$50="","",IF($D$50+19&lt;=$AP$13,$D$50+19,""))</f>
        <v/>
      </c>
      <c r="X50" s="592" t="str">
        <f>IF($D$50="","",IF($D$50+20&lt;=$AP$13,$D$50+20,""))</f>
        <v/>
      </c>
      <c r="Y50" s="592" t="str">
        <f>IF($D$50="","",IF($D$50+21&lt;=$AP$13,$D$50+21,""))</f>
        <v/>
      </c>
      <c r="Z50" s="592" t="str">
        <f>IF($D$50="","",IF($D$50+22&lt;=$AP$13,$D$50+22,""))</f>
        <v/>
      </c>
      <c r="AA50" s="592" t="str">
        <f>IF($D$50="","",IF($D$50+23&lt;=$AP$13,$D$50+23,""))</f>
        <v/>
      </c>
      <c r="AB50" s="592" t="str">
        <f>IF($D$50="","",IF($D$50+24&lt;=$AP$13,$D$50+24,""))</f>
        <v/>
      </c>
      <c r="AC50" s="592" t="str">
        <f>IF($D$50="","",IF($D$50+25&lt;=$AP$13,$D$50+25,""))</f>
        <v/>
      </c>
      <c r="AD50" s="592" t="str">
        <f>IF($D$50="","",IF($D$50+26&lt;=$AP$13,$D$50+26,""))</f>
        <v/>
      </c>
      <c r="AE50" s="592" t="str">
        <f>IF($D$50="","",IF($D$50+27&lt;=$AP$13,$D$50+27,""))</f>
        <v/>
      </c>
      <c r="AF50" s="592" t="str">
        <f>IF($D$50="","",IF($D$50+28&lt;=$AP$13,$D$50+28,""))</f>
        <v/>
      </c>
      <c r="AG50" s="592" t="str">
        <f>IF($D$50="","",IF($D$50+29&lt;=$AP$13,$D$50+29,""))</f>
        <v/>
      </c>
      <c r="AH50" s="593" t="str">
        <f>IF($D$50="","",IF($D$50+30&lt;=$AP$13,$D$50+30,""))</f>
        <v/>
      </c>
    </row>
    <row r="51" spans="1:39" ht="31.5" hidden="1" customHeight="1" outlineLevel="1">
      <c r="A51" s="2533"/>
      <c r="B51" s="2537"/>
      <c r="C51" s="586" t="s">
        <v>721</v>
      </c>
      <c r="D51" s="594" t="str">
        <f t="shared" ref="D51:AH51" si="3">TEXT(D50,"aaa")</f>
        <v/>
      </c>
      <c r="E51" s="451" t="str">
        <f t="shared" si="3"/>
        <v/>
      </c>
      <c r="F51" s="455" t="str">
        <f t="shared" si="3"/>
        <v/>
      </c>
      <c r="G51" s="455" t="str">
        <f t="shared" si="3"/>
        <v/>
      </c>
      <c r="H51" s="455" t="str">
        <f t="shared" si="3"/>
        <v/>
      </c>
      <c r="I51" s="455" t="str">
        <f t="shared" si="3"/>
        <v/>
      </c>
      <c r="J51" s="520" t="str">
        <f t="shared" si="3"/>
        <v/>
      </c>
      <c r="K51" s="455" t="str">
        <f t="shared" si="3"/>
        <v/>
      </c>
      <c r="L51" s="455" t="str">
        <f t="shared" si="3"/>
        <v/>
      </c>
      <c r="M51" s="455" t="str">
        <f t="shared" si="3"/>
        <v/>
      </c>
      <c r="N51" s="455" t="str">
        <f t="shared" si="3"/>
        <v/>
      </c>
      <c r="O51" s="455" t="str">
        <f t="shared" si="3"/>
        <v/>
      </c>
      <c r="P51" s="455" t="str">
        <f t="shared" si="3"/>
        <v/>
      </c>
      <c r="Q51" s="455" t="str">
        <f t="shared" si="3"/>
        <v/>
      </c>
      <c r="R51" s="455" t="str">
        <f t="shared" si="3"/>
        <v/>
      </c>
      <c r="S51" s="455" t="str">
        <f t="shared" si="3"/>
        <v/>
      </c>
      <c r="T51" s="455" t="str">
        <f t="shared" si="3"/>
        <v/>
      </c>
      <c r="U51" s="455" t="str">
        <f t="shared" si="3"/>
        <v/>
      </c>
      <c r="V51" s="455" t="str">
        <f t="shared" si="3"/>
        <v/>
      </c>
      <c r="W51" s="455" t="str">
        <f t="shared" si="3"/>
        <v/>
      </c>
      <c r="X51" s="455" t="str">
        <f t="shared" si="3"/>
        <v/>
      </c>
      <c r="Y51" s="455" t="str">
        <f t="shared" si="3"/>
        <v/>
      </c>
      <c r="Z51" s="532" t="str">
        <f t="shared" si="3"/>
        <v/>
      </c>
      <c r="AA51" s="455" t="str">
        <f t="shared" si="3"/>
        <v/>
      </c>
      <c r="AB51" s="455" t="str">
        <f t="shared" si="3"/>
        <v/>
      </c>
      <c r="AC51" s="455" t="str">
        <f t="shared" si="3"/>
        <v/>
      </c>
      <c r="AD51" s="455" t="str">
        <f t="shared" si="3"/>
        <v/>
      </c>
      <c r="AE51" s="455" t="str">
        <f t="shared" si="3"/>
        <v/>
      </c>
      <c r="AF51" s="455" t="str">
        <f t="shared" si="3"/>
        <v/>
      </c>
      <c r="AG51" s="455" t="str">
        <f t="shared" si="3"/>
        <v/>
      </c>
      <c r="AH51" s="456" t="str">
        <f t="shared" si="3"/>
        <v/>
      </c>
    </row>
    <row r="52" spans="1:39" ht="24.75" hidden="1" customHeight="1" outlineLevel="1">
      <c r="A52" s="2534"/>
      <c r="B52" s="2537"/>
      <c r="C52" s="460" t="s">
        <v>667</v>
      </c>
      <c r="D52" s="619"/>
      <c r="E52" s="620"/>
      <c r="F52" s="620"/>
      <c r="G52" s="620"/>
      <c r="H52" s="620"/>
      <c r="I52" s="620"/>
      <c r="J52" s="620"/>
      <c r="K52" s="620"/>
      <c r="L52" s="620"/>
      <c r="M52" s="620"/>
      <c r="N52" s="620"/>
      <c r="O52" s="620"/>
      <c r="P52" s="620"/>
      <c r="Q52" s="620"/>
      <c r="R52" s="620"/>
      <c r="S52" s="620"/>
      <c r="T52" s="620"/>
      <c r="U52" s="620"/>
      <c r="V52" s="620"/>
      <c r="W52" s="620"/>
      <c r="X52" s="620"/>
      <c r="Y52" s="620"/>
      <c r="Z52" s="620"/>
      <c r="AA52" s="620"/>
      <c r="AB52" s="620"/>
      <c r="AC52" s="620"/>
      <c r="AD52" s="620"/>
      <c r="AE52" s="620"/>
      <c r="AF52" s="620"/>
      <c r="AG52" s="620"/>
      <c r="AH52" s="621"/>
    </row>
    <row r="53" spans="1:39" ht="240.75" hidden="1" customHeight="1" outlineLevel="1">
      <c r="A53" s="2534"/>
      <c r="B53" s="2537"/>
      <c r="C53" s="479" t="s">
        <v>751</v>
      </c>
      <c r="D53" s="603"/>
      <c r="E53" s="604"/>
      <c r="F53" s="604"/>
      <c r="G53" s="604"/>
      <c r="H53" s="604"/>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4"/>
      <c r="AH53" s="612"/>
    </row>
    <row r="54" spans="1:39" ht="32.25" hidden="1" customHeight="1" outlineLevel="1" thickBot="1">
      <c r="A54" s="2534"/>
      <c r="B54" s="2537"/>
      <c r="C54" s="589" t="s">
        <v>1160</v>
      </c>
      <c r="D54" s="616"/>
      <c r="E54" s="617"/>
      <c r="F54" s="617"/>
      <c r="G54" s="617"/>
      <c r="H54" s="617"/>
      <c r="I54" s="617"/>
      <c r="J54" s="617"/>
      <c r="K54" s="617"/>
      <c r="L54" s="617"/>
      <c r="M54" s="617"/>
      <c r="N54" s="617"/>
      <c r="O54" s="617"/>
      <c r="P54" s="617"/>
      <c r="Q54" s="617"/>
      <c r="R54" s="617"/>
      <c r="S54" s="617"/>
      <c r="T54" s="617"/>
      <c r="U54" s="617"/>
      <c r="V54" s="617"/>
      <c r="W54" s="617"/>
      <c r="X54" s="617"/>
      <c r="Y54" s="617"/>
      <c r="Z54" s="617"/>
      <c r="AA54" s="617"/>
      <c r="AB54" s="617"/>
      <c r="AC54" s="617"/>
      <c r="AD54" s="617"/>
      <c r="AE54" s="617"/>
      <c r="AF54" s="617"/>
      <c r="AG54" s="617"/>
      <c r="AH54" s="618"/>
      <c r="AI54" s="443">
        <f>SUM(D54:AH54)</f>
        <v>0</v>
      </c>
      <c r="AJ54" s="573" t="s">
        <v>884</v>
      </c>
    </row>
    <row r="55" spans="1:39" ht="240.75" hidden="1" customHeight="1" outlineLevel="1">
      <c r="A55" s="2534"/>
      <c r="B55" s="2537"/>
      <c r="C55" s="503" t="s">
        <v>750</v>
      </c>
      <c r="D55" s="609"/>
      <c r="E55" s="610"/>
      <c r="F55" s="610"/>
      <c r="G55" s="610"/>
      <c r="H55" s="610"/>
      <c r="I55" s="610"/>
      <c r="J55" s="610"/>
      <c r="K55" s="610"/>
      <c r="L55" s="610"/>
      <c r="M55" s="610"/>
      <c r="N55" s="610"/>
      <c r="O55" s="610"/>
      <c r="P55" s="610"/>
      <c r="Q55" s="610"/>
      <c r="R55" s="610"/>
      <c r="S55" s="610"/>
      <c r="T55" s="610"/>
      <c r="U55" s="610"/>
      <c r="V55" s="610"/>
      <c r="W55" s="610"/>
      <c r="X55" s="610"/>
      <c r="Y55" s="610"/>
      <c r="Z55" s="610"/>
      <c r="AA55" s="610"/>
      <c r="AB55" s="610"/>
      <c r="AC55" s="610"/>
      <c r="AD55" s="610"/>
      <c r="AE55" s="610"/>
      <c r="AF55" s="610"/>
      <c r="AG55" s="610"/>
      <c r="AH55" s="615"/>
      <c r="AJ55" s="580"/>
    </row>
    <row r="56" spans="1:39" ht="24.75" hidden="1" customHeight="1" outlineLevel="1">
      <c r="A56" s="2534"/>
      <c r="B56" s="2537"/>
      <c r="C56" s="460" t="s">
        <v>749</v>
      </c>
      <c r="D56" s="603"/>
      <c r="E56" s="604"/>
      <c r="F56" s="604"/>
      <c r="G56" s="604"/>
      <c r="H56" s="604"/>
      <c r="I56" s="604"/>
      <c r="J56" s="604"/>
      <c r="K56" s="604"/>
      <c r="L56" s="604"/>
      <c r="M56" s="604"/>
      <c r="N56" s="604"/>
      <c r="O56" s="604"/>
      <c r="P56" s="604"/>
      <c r="Q56" s="604"/>
      <c r="R56" s="604"/>
      <c r="S56" s="604"/>
      <c r="T56" s="604"/>
      <c r="U56" s="611"/>
      <c r="V56" s="611"/>
      <c r="W56" s="604"/>
      <c r="X56" s="604"/>
      <c r="Y56" s="611"/>
      <c r="Z56" s="611"/>
      <c r="AA56" s="611"/>
      <c r="AB56" s="611"/>
      <c r="AC56" s="611"/>
      <c r="AD56" s="611"/>
      <c r="AE56" s="604"/>
      <c r="AF56" s="604"/>
      <c r="AG56" s="604"/>
      <c r="AH56" s="612"/>
      <c r="AJ56" s="581"/>
    </row>
    <row r="57" spans="1:39" ht="27.75" hidden="1" customHeight="1" outlineLevel="1">
      <c r="A57" s="2534"/>
      <c r="B57" s="2537"/>
      <c r="C57" s="460" t="s">
        <v>747</v>
      </c>
      <c r="D57" s="619"/>
      <c r="E57" s="620"/>
      <c r="F57" s="620"/>
      <c r="G57" s="620"/>
      <c r="H57" s="620"/>
      <c r="I57" s="620"/>
      <c r="J57" s="620"/>
      <c r="K57" s="620"/>
      <c r="L57" s="620"/>
      <c r="M57" s="620"/>
      <c r="N57" s="620"/>
      <c r="O57" s="620"/>
      <c r="P57" s="620"/>
      <c r="Q57" s="620"/>
      <c r="R57" s="620"/>
      <c r="S57" s="620"/>
      <c r="T57" s="620"/>
      <c r="U57" s="620"/>
      <c r="V57" s="620"/>
      <c r="W57" s="620"/>
      <c r="X57" s="620"/>
      <c r="Y57" s="620"/>
      <c r="Z57" s="620"/>
      <c r="AA57" s="620"/>
      <c r="AB57" s="620"/>
      <c r="AC57" s="620"/>
      <c r="AD57" s="620"/>
      <c r="AE57" s="620"/>
      <c r="AF57" s="620"/>
      <c r="AG57" s="620"/>
      <c r="AH57" s="621"/>
      <c r="AI57" s="562"/>
      <c r="AJ57" s="581"/>
    </row>
    <row r="58" spans="1:39" ht="27.75" hidden="1" customHeight="1" outlineLevel="1">
      <c r="A58" s="2535"/>
      <c r="B58" s="2537"/>
      <c r="C58" s="460" t="s">
        <v>748</v>
      </c>
      <c r="D58" s="619"/>
      <c r="E58" s="620"/>
      <c r="F58" s="620"/>
      <c r="G58" s="620"/>
      <c r="H58" s="620"/>
      <c r="I58" s="620"/>
      <c r="J58" s="620"/>
      <c r="K58" s="620"/>
      <c r="L58" s="620"/>
      <c r="M58" s="620"/>
      <c r="N58" s="620"/>
      <c r="O58" s="620"/>
      <c r="P58" s="620"/>
      <c r="Q58" s="620"/>
      <c r="R58" s="620"/>
      <c r="S58" s="620"/>
      <c r="T58" s="620"/>
      <c r="U58" s="620"/>
      <c r="V58" s="620"/>
      <c r="W58" s="620"/>
      <c r="X58" s="620"/>
      <c r="Y58" s="620"/>
      <c r="Z58" s="620"/>
      <c r="AA58" s="620"/>
      <c r="AB58" s="620"/>
      <c r="AC58" s="620"/>
      <c r="AD58" s="620"/>
      <c r="AE58" s="620"/>
      <c r="AF58" s="620"/>
      <c r="AG58" s="620"/>
      <c r="AH58" s="621"/>
      <c r="AI58" s="562"/>
      <c r="AJ58" s="483"/>
    </row>
    <row r="59" spans="1:39" ht="39" hidden="1" customHeight="1" outlineLevel="1">
      <c r="A59" s="2535"/>
      <c r="B59" s="2537"/>
      <c r="C59" s="460" t="s">
        <v>882</v>
      </c>
      <c r="D59" s="619"/>
      <c r="E59" s="620"/>
      <c r="F59" s="620"/>
      <c r="G59" s="620"/>
      <c r="H59" s="620"/>
      <c r="I59" s="620"/>
      <c r="J59" s="620"/>
      <c r="K59" s="620"/>
      <c r="L59" s="620"/>
      <c r="M59" s="620"/>
      <c r="N59" s="620"/>
      <c r="O59" s="620"/>
      <c r="P59" s="620"/>
      <c r="Q59" s="620"/>
      <c r="R59" s="620"/>
      <c r="S59" s="620"/>
      <c r="T59" s="620"/>
      <c r="U59" s="620"/>
      <c r="V59" s="620"/>
      <c r="W59" s="620"/>
      <c r="X59" s="620"/>
      <c r="Y59" s="620"/>
      <c r="Z59" s="620"/>
      <c r="AA59" s="620"/>
      <c r="AB59" s="620"/>
      <c r="AC59" s="620"/>
      <c r="AD59" s="620"/>
      <c r="AE59" s="620"/>
      <c r="AF59" s="620"/>
      <c r="AG59" s="620"/>
      <c r="AH59" s="621"/>
      <c r="AI59" s="458">
        <f>SUM(D59:AH59)</f>
        <v>0</v>
      </c>
      <c r="AJ59" s="572" t="s">
        <v>885</v>
      </c>
      <c r="AM59" s="584" t="s">
        <v>900</v>
      </c>
    </row>
    <row r="60" spans="1:39" ht="39" hidden="1" customHeight="1" outlineLevel="1">
      <c r="A60" s="2535"/>
      <c r="B60" s="2538"/>
      <c r="C60" s="460" t="s">
        <v>883</v>
      </c>
      <c r="D60" s="619"/>
      <c r="E60" s="620"/>
      <c r="F60" s="620"/>
      <c r="G60" s="620"/>
      <c r="H60" s="620"/>
      <c r="I60" s="620"/>
      <c r="J60" s="620"/>
      <c r="K60" s="620"/>
      <c r="L60" s="620"/>
      <c r="M60" s="620"/>
      <c r="N60" s="620"/>
      <c r="O60" s="620"/>
      <c r="P60" s="620"/>
      <c r="Q60" s="620"/>
      <c r="R60" s="620"/>
      <c r="S60" s="620"/>
      <c r="T60" s="620"/>
      <c r="U60" s="620"/>
      <c r="V60" s="620"/>
      <c r="W60" s="620"/>
      <c r="X60" s="620"/>
      <c r="Y60" s="620"/>
      <c r="Z60" s="620"/>
      <c r="AA60" s="620"/>
      <c r="AB60" s="620"/>
      <c r="AC60" s="620"/>
      <c r="AD60" s="620"/>
      <c r="AE60" s="620"/>
      <c r="AF60" s="620"/>
      <c r="AG60" s="620"/>
      <c r="AH60" s="621"/>
      <c r="AI60" s="458">
        <f>SUM(D60:AH60)</f>
        <v>0</v>
      </c>
      <c r="AJ60" s="572" t="s">
        <v>886</v>
      </c>
      <c r="AM60" s="585">
        <f>SUM(AI54,AI59)</f>
        <v>0</v>
      </c>
    </row>
    <row r="61" spans="1:39" ht="39" hidden="1" customHeight="1" outlineLevel="1">
      <c r="B61" s="582"/>
      <c r="C61" s="572"/>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458"/>
      <c r="AJ61" s="572"/>
    </row>
    <row r="62" spans="1:39" ht="25.5" hidden="1" customHeight="1" outlineLevel="1">
      <c r="B62" s="449"/>
      <c r="C62" s="449"/>
      <c r="D62" s="449"/>
      <c r="E62" s="449"/>
      <c r="F62" s="449"/>
      <c r="G62" s="449"/>
      <c r="H62" s="449"/>
      <c r="I62" s="449"/>
      <c r="J62" s="449"/>
      <c r="K62" s="449"/>
      <c r="L62" s="449"/>
      <c r="M62" s="449"/>
      <c r="N62" s="449"/>
      <c r="O62" s="449"/>
      <c r="P62" s="449"/>
      <c r="Q62" s="449"/>
      <c r="R62" s="449"/>
      <c r="S62" s="449"/>
      <c r="T62" s="530" t="s">
        <v>720</v>
      </c>
      <c r="U62" s="531"/>
      <c r="V62" s="531"/>
      <c r="W62" s="531"/>
      <c r="X62" s="531"/>
      <c r="Y62" s="531"/>
      <c r="Z62" s="531"/>
      <c r="AA62" s="531"/>
      <c r="AB62" s="531"/>
      <c r="AC62" s="2532">
        <f>SUM(AI68,AI73)</f>
        <v>0</v>
      </c>
      <c r="AD62" s="2532"/>
      <c r="AE62" s="531"/>
      <c r="AF62" s="531"/>
      <c r="AG62" s="531"/>
      <c r="AH62" s="449"/>
    </row>
    <row r="63" spans="1:39" ht="12" hidden="1" customHeight="1" outlineLevel="1">
      <c r="B63" s="475"/>
      <c r="C63" s="475"/>
      <c r="D63" s="475"/>
      <c r="E63" s="475"/>
      <c r="F63" s="475"/>
      <c r="G63" s="475"/>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row>
    <row r="64" spans="1:39" ht="29.25" hidden="1" customHeight="1" outlineLevel="1">
      <c r="A64" s="2533" t="s">
        <v>893</v>
      </c>
      <c r="B64" s="2536" t="s">
        <v>722</v>
      </c>
      <c r="C64" s="586" t="s">
        <v>903</v>
      </c>
      <c r="D64" s="591" t="str">
        <f>AQ12</f>
        <v/>
      </c>
      <c r="E64" s="592" t="str">
        <f>IF($D$64="","",IF($D$64+1&lt;=$AQ$13,$D$64+1,""))</f>
        <v/>
      </c>
      <c r="F64" s="592" t="str">
        <f>IF($D$64="","",IF($D$64+2&lt;=$AQ$13,$D$64+2,""))</f>
        <v/>
      </c>
      <c r="G64" s="592" t="str">
        <f>IF($D$64="","",IF($D$64+3&lt;=$AQ$13,$D$64+3,""))</f>
        <v/>
      </c>
      <c r="H64" s="592" t="str">
        <f>IF($D$64="","",IF($D$64+4&lt;=$AQ$13,$D$64+4,""))</f>
        <v/>
      </c>
      <c r="I64" s="592" t="str">
        <f>IF($D$64="","",IF($D$64+5&lt;=$AQ$13,$D$64+5,""))</f>
        <v/>
      </c>
      <c r="J64" s="592" t="str">
        <f>IF($D$64="","",IF($D$64+6&lt;=$AQ$13,$D$64+6,""))</f>
        <v/>
      </c>
      <c r="K64" s="592" t="str">
        <f>IF($D$64="","",IF($D$64+7&lt;=$AQ$13,$D$64+7,""))</f>
        <v/>
      </c>
      <c r="L64" s="592" t="str">
        <f>IF($D$64="","",IF($D$64+8&lt;=$AQ$13,$D$64+8,""))</f>
        <v/>
      </c>
      <c r="M64" s="592" t="str">
        <f>IF($D$64="","",IF($D$64+9&lt;=$AQ$13,$D$64+9,""))</f>
        <v/>
      </c>
      <c r="N64" s="592" t="str">
        <f>IF($D$64="","",IF($D$64+10&lt;=$AQ$13,$D$64+10,""))</f>
        <v/>
      </c>
      <c r="O64" s="592" t="str">
        <f>IF($D$64="","",IF($D$64+11&lt;=$AQ$13,$D$64+11,""))</f>
        <v/>
      </c>
      <c r="P64" s="592" t="str">
        <f>IF($D$64="","",IF($D$64+12&lt;=$AQ$13,$D$64+12,""))</f>
        <v/>
      </c>
      <c r="Q64" s="592" t="str">
        <f>IF($D$64="","",IF($D$64+13&lt;=$AQ$13,$D$64+13,""))</f>
        <v/>
      </c>
      <c r="R64" s="592" t="str">
        <f>IF($D$64="","",IF($D$64+14&lt;=$AQ$13,$D$64+14,""))</f>
        <v/>
      </c>
      <c r="S64" s="592" t="str">
        <f>IF($D$64="","",IF($D$64+15&lt;=$AQ$13,$D$64+15,""))</f>
        <v/>
      </c>
      <c r="T64" s="592" t="str">
        <f>IF($D$64="","",IF($D$64+16&lt;=$AQ$13,$D$64+16,""))</f>
        <v/>
      </c>
      <c r="U64" s="592" t="str">
        <f>IF($D$64="","",IF($D$64+17&lt;=$AQ$13,$D$64+17,""))</f>
        <v/>
      </c>
      <c r="V64" s="592" t="str">
        <f>IF($D$64="","",IF($D$64+18&lt;=$AQ$13,$D$64+18,""))</f>
        <v/>
      </c>
      <c r="W64" s="592" t="str">
        <f>IF($D$64="","",IF($D$64+19&lt;=$AQ$13,$D$64+19,""))</f>
        <v/>
      </c>
      <c r="X64" s="592" t="str">
        <f>IF($D$64="","",IF($D$64+20&lt;=$AQ$13,$D$64+20,""))</f>
        <v/>
      </c>
      <c r="Y64" s="592" t="str">
        <f>IF($D$64="","",IF($D$64+21&lt;=$AQ$13,$D$64+21,""))</f>
        <v/>
      </c>
      <c r="Z64" s="592" t="str">
        <f>IF($D$64="","",IF($D$64+22&lt;=$AQ$13,$D$64+22,""))</f>
        <v/>
      </c>
      <c r="AA64" s="592" t="str">
        <f>IF($D$64="","",IF($D$64+23&lt;=$AQ$13,$D$64+23,""))</f>
        <v/>
      </c>
      <c r="AB64" s="592" t="str">
        <f>IF($D$64="","",IF($D$64+24&lt;=$AQ$13,$D$64+24,""))</f>
        <v/>
      </c>
      <c r="AC64" s="592" t="str">
        <f>IF($D$64="","",IF($D$64+25&lt;=$AQ$13,$D$64+25,""))</f>
        <v/>
      </c>
      <c r="AD64" s="592" t="str">
        <f>IF($D$64="","",IF($D$64+26&lt;=$AQ$13,$D$64+26,""))</f>
        <v/>
      </c>
      <c r="AE64" s="592" t="str">
        <f>IF($D$64="","",IF($D$64+27&lt;=$AQ$13,$D$64+27,""))</f>
        <v/>
      </c>
      <c r="AF64" s="592" t="str">
        <f>IF($D$64="","",IF($D$64+28&lt;=$AQ$13,$D$64+28,""))</f>
        <v/>
      </c>
      <c r="AG64" s="592" t="str">
        <f>IF($D$64="","",IF($D$64+29&lt;=$AQ$13,$D$64+29,""))</f>
        <v/>
      </c>
      <c r="AH64" s="593" t="str">
        <f>IF($D$64="","",IF($D$64+30&lt;=$AQ$13,$D$64+30,""))</f>
        <v/>
      </c>
    </row>
    <row r="65" spans="1:39" ht="29.25" hidden="1" customHeight="1" outlineLevel="1">
      <c r="A65" s="2533"/>
      <c r="B65" s="2537"/>
      <c r="C65" s="586" t="s">
        <v>721</v>
      </c>
      <c r="D65" s="594" t="str">
        <f t="shared" ref="D65:AH65" si="4">TEXT(D64,"aaa")</f>
        <v/>
      </c>
      <c r="E65" s="451" t="str">
        <f t="shared" si="4"/>
        <v/>
      </c>
      <c r="F65" s="455" t="str">
        <f t="shared" si="4"/>
        <v/>
      </c>
      <c r="G65" s="455" t="str">
        <f t="shared" si="4"/>
        <v/>
      </c>
      <c r="H65" s="455" t="str">
        <f t="shared" si="4"/>
        <v/>
      </c>
      <c r="I65" s="455" t="str">
        <f t="shared" si="4"/>
        <v/>
      </c>
      <c r="J65" s="520" t="str">
        <f t="shared" si="4"/>
        <v/>
      </c>
      <c r="K65" s="455" t="str">
        <f t="shared" si="4"/>
        <v/>
      </c>
      <c r="L65" s="455" t="str">
        <f t="shared" si="4"/>
        <v/>
      </c>
      <c r="M65" s="455" t="str">
        <f t="shared" si="4"/>
        <v/>
      </c>
      <c r="N65" s="455" t="str">
        <f t="shared" si="4"/>
        <v/>
      </c>
      <c r="O65" s="455" t="str">
        <f t="shared" si="4"/>
        <v/>
      </c>
      <c r="P65" s="455" t="str">
        <f t="shared" si="4"/>
        <v/>
      </c>
      <c r="Q65" s="455" t="str">
        <f t="shared" si="4"/>
        <v/>
      </c>
      <c r="R65" s="455" t="str">
        <f t="shared" si="4"/>
        <v/>
      </c>
      <c r="S65" s="455" t="str">
        <f t="shared" si="4"/>
        <v/>
      </c>
      <c r="T65" s="455" t="str">
        <f t="shared" si="4"/>
        <v/>
      </c>
      <c r="U65" s="455" t="str">
        <f t="shared" si="4"/>
        <v/>
      </c>
      <c r="V65" s="455" t="str">
        <f t="shared" si="4"/>
        <v/>
      </c>
      <c r="W65" s="455" t="str">
        <f t="shared" si="4"/>
        <v/>
      </c>
      <c r="X65" s="455" t="str">
        <f t="shared" si="4"/>
        <v/>
      </c>
      <c r="Y65" s="455" t="str">
        <f t="shared" si="4"/>
        <v/>
      </c>
      <c r="Z65" s="532" t="str">
        <f t="shared" si="4"/>
        <v/>
      </c>
      <c r="AA65" s="455" t="str">
        <f t="shared" si="4"/>
        <v/>
      </c>
      <c r="AB65" s="455" t="str">
        <f t="shared" si="4"/>
        <v/>
      </c>
      <c r="AC65" s="455" t="str">
        <f t="shared" si="4"/>
        <v/>
      </c>
      <c r="AD65" s="455" t="str">
        <f t="shared" si="4"/>
        <v/>
      </c>
      <c r="AE65" s="455" t="str">
        <f t="shared" si="4"/>
        <v/>
      </c>
      <c r="AF65" s="455" t="str">
        <f t="shared" si="4"/>
        <v/>
      </c>
      <c r="AG65" s="455" t="str">
        <f t="shared" si="4"/>
        <v/>
      </c>
      <c r="AH65" s="456" t="str">
        <f t="shared" si="4"/>
        <v/>
      </c>
    </row>
    <row r="66" spans="1:39" ht="24.75" hidden="1" customHeight="1" outlineLevel="1">
      <c r="A66" s="2534"/>
      <c r="B66" s="2537"/>
      <c r="C66" s="460" t="s">
        <v>667</v>
      </c>
      <c r="D66" s="619"/>
      <c r="E66" s="620"/>
      <c r="F66" s="620"/>
      <c r="G66" s="620"/>
      <c r="H66" s="620"/>
      <c r="I66" s="620"/>
      <c r="J66" s="620"/>
      <c r="K66" s="620"/>
      <c r="L66" s="620"/>
      <c r="M66" s="620"/>
      <c r="N66" s="620"/>
      <c r="O66" s="620"/>
      <c r="P66" s="620"/>
      <c r="Q66" s="620"/>
      <c r="R66" s="620"/>
      <c r="S66" s="620"/>
      <c r="T66" s="620"/>
      <c r="U66" s="620"/>
      <c r="V66" s="620"/>
      <c r="W66" s="620"/>
      <c r="X66" s="620"/>
      <c r="Y66" s="620"/>
      <c r="Z66" s="620"/>
      <c r="AA66" s="620"/>
      <c r="AB66" s="620"/>
      <c r="AC66" s="620"/>
      <c r="AD66" s="620"/>
      <c r="AE66" s="620"/>
      <c r="AF66" s="620"/>
      <c r="AG66" s="620"/>
      <c r="AH66" s="621"/>
    </row>
    <row r="67" spans="1:39" ht="240.75" hidden="1" customHeight="1" outlineLevel="1">
      <c r="A67" s="2534"/>
      <c r="B67" s="2537"/>
      <c r="C67" s="479" t="s">
        <v>751</v>
      </c>
      <c r="D67" s="603"/>
      <c r="E67" s="604"/>
      <c r="F67" s="604"/>
      <c r="G67" s="604"/>
      <c r="H67" s="604"/>
      <c r="I67" s="604"/>
      <c r="J67" s="604"/>
      <c r="K67" s="604"/>
      <c r="L67" s="604"/>
      <c r="M67" s="604"/>
      <c r="N67" s="604"/>
      <c r="O67" s="604"/>
      <c r="P67" s="604"/>
      <c r="Q67" s="604"/>
      <c r="R67" s="604"/>
      <c r="S67" s="604"/>
      <c r="T67" s="604"/>
      <c r="U67" s="604"/>
      <c r="V67" s="604"/>
      <c r="W67" s="604"/>
      <c r="X67" s="604"/>
      <c r="Y67" s="604"/>
      <c r="Z67" s="604"/>
      <c r="AA67" s="604"/>
      <c r="AB67" s="604"/>
      <c r="AC67" s="604"/>
      <c r="AD67" s="604"/>
      <c r="AE67" s="604"/>
      <c r="AF67" s="604"/>
      <c r="AG67" s="604"/>
      <c r="AH67" s="612"/>
    </row>
    <row r="68" spans="1:39" ht="32.25" hidden="1" customHeight="1" outlineLevel="1" thickBot="1">
      <c r="A68" s="2534"/>
      <c r="B68" s="2537"/>
      <c r="C68" s="589" t="s">
        <v>1160</v>
      </c>
      <c r="D68" s="616"/>
      <c r="E68" s="617"/>
      <c r="F68" s="617"/>
      <c r="G68" s="617"/>
      <c r="H68" s="617"/>
      <c r="I68" s="617"/>
      <c r="J68" s="617"/>
      <c r="K68" s="617"/>
      <c r="L68" s="617"/>
      <c r="M68" s="617"/>
      <c r="N68" s="617"/>
      <c r="O68" s="617"/>
      <c r="P68" s="617"/>
      <c r="Q68" s="617"/>
      <c r="R68" s="617"/>
      <c r="S68" s="617"/>
      <c r="T68" s="617"/>
      <c r="U68" s="617"/>
      <c r="V68" s="617"/>
      <c r="W68" s="617"/>
      <c r="X68" s="617"/>
      <c r="Y68" s="617"/>
      <c r="Z68" s="617"/>
      <c r="AA68" s="617"/>
      <c r="AB68" s="617"/>
      <c r="AC68" s="617"/>
      <c r="AD68" s="617"/>
      <c r="AE68" s="617"/>
      <c r="AF68" s="617"/>
      <c r="AG68" s="617"/>
      <c r="AH68" s="618"/>
      <c r="AI68" s="443">
        <f>SUM(D68:AH68)</f>
        <v>0</v>
      </c>
      <c r="AJ68" s="573" t="s">
        <v>884</v>
      </c>
    </row>
    <row r="69" spans="1:39" ht="240.75" hidden="1" customHeight="1" outlineLevel="1">
      <c r="A69" s="2534"/>
      <c r="B69" s="2537"/>
      <c r="C69" s="503" t="s">
        <v>750</v>
      </c>
      <c r="D69" s="609"/>
      <c r="E69" s="610"/>
      <c r="F69" s="610"/>
      <c r="G69" s="610"/>
      <c r="H69" s="610"/>
      <c r="I69" s="610"/>
      <c r="J69" s="610"/>
      <c r="K69" s="610"/>
      <c r="L69" s="610"/>
      <c r="M69" s="610"/>
      <c r="N69" s="610"/>
      <c r="O69" s="610"/>
      <c r="P69" s="610"/>
      <c r="Q69" s="610"/>
      <c r="R69" s="610"/>
      <c r="S69" s="610"/>
      <c r="T69" s="610"/>
      <c r="U69" s="610"/>
      <c r="V69" s="610"/>
      <c r="W69" s="610"/>
      <c r="X69" s="610"/>
      <c r="Y69" s="610"/>
      <c r="Z69" s="610"/>
      <c r="AA69" s="610"/>
      <c r="AB69" s="610"/>
      <c r="AC69" s="610"/>
      <c r="AD69" s="610"/>
      <c r="AE69" s="610"/>
      <c r="AF69" s="610"/>
      <c r="AG69" s="610"/>
      <c r="AH69" s="615"/>
      <c r="AJ69" s="580"/>
    </row>
    <row r="70" spans="1:39" ht="24.75" hidden="1" customHeight="1" outlineLevel="1">
      <c r="A70" s="2534"/>
      <c r="B70" s="2537"/>
      <c r="C70" s="460" t="s">
        <v>749</v>
      </c>
      <c r="D70" s="603"/>
      <c r="E70" s="604"/>
      <c r="F70" s="604"/>
      <c r="G70" s="604"/>
      <c r="H70" s="604"/>
      <c r="I70" s="604"/>
      <c r="J70" s="604"/>
      <c r="K70" s="604"/>
      <c r="L70" s="604"/>
      <c r="M70" s="604"/>
      <c r="N70" s="604"/>
      <c r="O70" s="604"/>
      <c r="P70" s="604"/>
      <c r="Q70" s="604"/>
      <c r="R70" s="604"/>
      <c r="S70" s="604"/>
      <c r="T70" s="604"/>
      <c r="U70" s="611"/>
      <c r="V70" s="611"/>
      <c r="W70" s="604"/>
      <c r="X70" s="604"/>
      <c r="Y70" s="611"/>
      <c r="Z70" s="611"/>
      <c r="AA70" s="611"/>
      <c r="AB70" s="611"/>
      <c r="AC70" s="611"/>
      <c r="AD70" s="611"/>
      <c r="AE70" s="604"/>
      <c r="AF70" s="604"/>
      <c r="AG70" s="604"/>
      <c r="AH70" s="612"/>
      <c r="AJ70" s="581"/>
    </row>
    <row r="71" spans="1:39" ht="27.75" hidden="1" customHeight="1" outlineLevel="1">
      <c r="A71" s="2534"/>
      <c r="B71" s="2537"/>
      <c r="C71" s="460" t="s">
        <v>747</v>
      </c>
      <c r="D71" s="619"/>
      <c r="E71" s="620"/>
      <c r="F71" s="620"/>
      <c r="G71" s="620"/>
      <c r="H71" s="620"/>
      <c r="I71" s="620"/>
      <c r="J71" s="620"/>
      <c r="K71" s="620"/>
      <c r="L71" s="620"/>
      <c r="M71" s="620"/>
      <c r="N71" s="620"/>
      <c r="O71" s="620"/>
      <c r="P71" s="620"/>
      <c r="Q71" s="620"/>
      <c r="R71" s="620"/>
      <c r="S71" s="620"/>
      <c r="T71" s="620"/>
      <c r="U71" s="620"/>
      <c r="V71" s="620"/>
      <c r="W71" s="620"/>
      <c r="X71" s="620"/>
      <c r="Y71" s="620"/>
      <c r="Z71" s="620"/>
      <c r="AA71" s="620"/>
      <c r="AB71" s="620"/>
      <c r="AC71" s="620"/>
      <c r="AD71" s="620"/>
      <c r="AE71" s="620"/>
      <c r="AF71" s="620"/>
      <c r="AG71" s="620"/>
      <c r="AH71" s="621"/>
      <c r="AI71" s="562"/>
      <c r="AJ71" s="581"/>
    </row>
    <row r="72" spans="1:39" ht="27.75" hidden="1" customHeight="1" outlineLevel="1">
      <c r="A72" s="2535"/>
      <c r="B72" s="2537"/>
      <c r="C72" s="460" t="s">
        <v>748</v>
      </c>
      <c r="D72" s="619"/>
      <c r="E72" s="620"/>
      <c r="F72" s="620"/>
      <c r="G72" s="620"/>
      <c r="H72" s="620"/>
      <c r="I72" s="620"/>
      <c r="J72" s="620"/>
      <c r="K72" s="620"/>
      <c r="L72" s="620"/>
      <c r="M72" s="620"/>
      <c r="N72" s="620"/>
      <c r="O72" s="620"/>
      <c r="P72" s="620"/>
      <c r="Q72" s="620"/>
      <c r="R72" s="620"/>
      <c r="S72" s="620"/>
      <c r="T72" s="620"/>
      <c r="U72" s="620"/>
      <c r="V72" s="620"/>
      <c r="W72" s="620"/>
      <c r="X72" s="620"/>
      <c r="Y72" s="620"/>
      <c r="Z72" s="620"/>
      <c r="AA72" s="620"/>
      <c r="AB72" s="620"/>
      <c r="AC72" s="620"/>
      <c r="AD72" s="620"/>
      <c r="AE72" s="620"/>
      <c r="AF72" s="620"/>
      <c r="AG72" s="620"/>
      <c r="AH72" s="621"/>
      <c r="AI72" s="562"/>
      <c r="AJ72" s="483"/>
    </row>
    <row r="73" spans="1:39" ht="39" hidden="1" customHeight="1" outlineLevel="1">
      <c r="A73" s="2535"/>
      <c r="B73" s="2537"/>
      <c r="C73" s="460" t="s">
        <v>882</v>
      </c>
      <c r="D73" s="619"/>
      <c r="E73" s="620"/>
      <c r="F73" s="620"/>
      <c r="G73" s="620"/>
      <c r="H73" s="620"/>
      <c r="I73" s="620"/>
      <c r="J73" s="620"/>
      <c r="K73" s="620"/>
      <c r="L73" s="620"/>
      <c r="M73" s="620"/>
      <c r="N73" s="620"/>
      <c r="O73" s="620"/>
      <c r="P73" s="620"/>
      <c r="Q73" s="620"/>
      <c r="R73" s="620"/>
      <c r="S73" s="620"/>
      <c r="T73" s="620"/>
      <c r="U73" s="620"/>
      <c r="V73" s="620"/>
      <c r="W73" s="620"/>
      <c r="X73" s="620"/>
      <c r="Y73" s="620"/>
      <c r="Z73" s="620"/>
      <c r="AA73" s="620"/>
      <c r="AB73" s="620"/>
      <c r="AC73" s="620"/>
      <c r="AD73" s="620"/>
      <c r="AE73" s="620"/>
      <c r="AF73" s="620"/>
      <c r="AG73" s="620"/>
      <c r="AH73" s="621"/>
      <c r="AI73" s="458">
        <f>SUM(D73:AH73)</f>
        <v>0</v>
      </c>
      <c r="AJ73" s="572" t="s">
        <v>885</v>
      </c>
      <c r="AM73" s="584" t="s">
        <v>901</v>
      </c>
    </row>
    <row r="74" spans="1:39" ht="39" hidden="1" customHeight="1" outlineLevel="1">
      <c r="A74" s="2535"/>
      <c r="B74" s="2538"/>
      <c r="C74" s="460" t="s">
        <v>883</v>
      </c>
      <c r="D74" s="619"/>
      <c r="E74" s="620"/>
      <c r="F74" s="620"/>
      <c r="G74" s="620"/>
      <c r="H74" s="620"/>
      <c r="I74" s="620"/>
      <c r="J74" s="620"/>
      <c r="K74" s="620"/>
      <c r="L74" s="620"/>
      <c r="M74" s="620"/>
      <c r="N74" s="620"/>
      <c r="O74" s="620"/>
      <c r="P74" s="620"/>
      <c r="Q74" s="620"/>
      <c r="R74" s="620"/>
      <c r="S74" s="620"/>
      <c r="T74" s="620"/>
      <c r="U74" s="620"/>
      <c r="V74" s="620"/>
      <c r="W74" s="620"/>
      <c r="X74" s="620"/>
      <c r="Y74" s="620"/>
      <c r="Z74" s="620"/>
      <c r="AA74" s="620"/>
      <c r="AB74" s="620"/>
      <c r="AC74" s="620"/>
      <c r="AD74" s="620"/>
      <c r="AE74" s="620"/>
      <c r="AF74" s="620"/>
      <c r="AG74" s="620"/>
      <c r="AH74" s="621"/>
      <c r="AI74" s="458">
        <f>SUM(D74:AH74)</f>
        <v>0</v>
      </c>
      <c r="AJ74" s="572" t="s">
        <v>886</v>
      </c>
      <c r="AM74" s="585">
        <f>SUM(AI68,AI73)</f>
        <v>0</v>
      </c>
    </row>
    <row r="75" spans="1:39" ht="39" hidden="1" customHeight="1" outlineLevel="1">
      <c r="B75" s="582"/>
      <c r="C75" s="572"/>
      <c r="D75" s="583"/>
      <c r="E75" s="583"/>
      <c r="F75" s="583"/>
      <c r="G75" s="583"/>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458"/>
      <c r="AJ75" s="572"/>
    </row>
    <row r="76" spans="1:39" ht="25.5" hidden="1" customHeight="1" outlineLevel="1">
      <c r="B76" s="449"/>
      <c r="C76" s="449"/>
      <c r="D76" s="449"/>
      <c r="E76" s="449"/>
      <c r="F76" s="449"/>
      <c r="G76" s="449"/>
      <c r="H76" s="449"/>
      <c r="I76" s="449"/>
      <c r="J76" s="449"/>
      <c r="K76" s="449"/>
      <c r="L76" s="449"/>
      <c r="M76" s="449"/>
      <c r="N76" s="449"/>
      <c r="O76" s="449"/>
      <c r="P76" s="449"/>
      <c r="Q76" s="449"/>
      <c r="R76" s="449"/>
      <c r="S76" s="449"/>
      <c r="T76" s="530" t="s">
        <v>720</v>
      </c>
      <c r="U76" s="531"/>
      <c r="V76" s="531"/>
      <c r="W76" s="531"/>
      <c r="X76" s="531"/>
      <c r="Y76" s="531"/>
      <c r="Z76" s="531"/>
      <c r="AA76" s="531"/>
      <c r="AB76" s="531"/>
      <c r="AC76" s="2532">
        <f>SUM(AI82,AI87)</f>
        <v>0</v>
      </c>
      <c r="AD76" s="2532"/>
      <c r="AE76" s="531"/>
      <c r="AF76" s="531"/>
      <c r="AG76" s="531"/>
      <c r="AH76" s="449"/>
    </row>
    <row r="77" spans="1:39" ht="12" hidden="1" customHeight="1" outlineLevel="1">
      <c r="B77" s="475"/>
      <c r="C77" s="475"/>
      <c r="D77" s="475"/>
      <c r="E77" s="475"/>
      <c r="F77" s="475"/>
      <c r="G77" s="475"/>
      <c r="H77" s="475"/>
      <c r="I77" s="475"/>
      <c r="J77" s="475"/>
      <c r="K77" s="475"/>
      <c r="L77" s="475"/>
      <c r="M77" s="475"/>
      <c r="N77" s="475"/>
      <c r="O77" s="475"/>
      <c r="P77" s="475"/>
      <c r="Q77" s="475"/>
      <c r="R77" s="475"/>
      <c r="S77" s="475"/>
      <c r="T77" s="475"/>
      <c r="U77" s="475"/>
      <c r="V77" s="475"/>
      <c r="W77" s="475"/>
      <c r="X77" s="475"/>
      <c r="Y77" s="475"/>
      <c r="Z77" s="475"/>
      <c r="AA77" s="475"/>
      <c r="AB77" s="475"/>
      <c r="AC77" s="475"/>
      <c r="AD77" s="475"/>
      <c r="AE77" s="475"/>
      <c r="AF77" s="475"/>
      <c r="AG77" s="475"/>
      <c r="AH77" s="475"/>
    </row>
    <row r="78" spans="1:39" ht="30.75" hidden="1" customHeight="1" outlineLevel="1">
      <c r="A78" s="2533" t="s">
        <v>894</v>
      </c>
      <c r="B78" s="2536" t="s">
        <v>722</v>
      </c>
      <c r="C78" s="586" t="s">
        <v>903</v>
      </c>
      <c r="D78" s="591" t="str">
        <f>AR12</f>
        <v/>
      </c>
      <c r="E78" s="592" t="str">
        <f>IF($D$78="","",IF($D$78+1&lt;=$AR$13,$D$78+1,""))</f>
        <v/>
      </c>
      <c r="F78" s="592" t="str">
        <f>IF($D$78="","",IF($D$78+2&lt;=$AR$13,$D$78+2,""))</f>
        <v/>
      </c>
      <c r="G78" s="592" t="str">
        <f>IF($D$78="","",IF($D$78+3&lt;=$AR$13,$D$78+3,""))</f>
        <v/>
      </c>
      <c r="H78" s="592" t="str">
        <f>IF($D$78="","",IF($D$78+4&lt;=$AR$13,$D$78+4,""))</f>
        <v/>
      </c>
      <c r="I78" s="592" t="str">
        <f>IF($D$78="","",IF($D$78+5&lt;=$AR$13,$D$78+5,""))</f>
        <v/>
      </c>
      <c r="J78" s="592" t="str">
        <f>IF($D$78="","",IF($D$78+6&lt;=$AR$13,$D$78+6,""))</f>
        <v/>
      </c>
      <c r="K78" s="592" t="str">
        <f>IF($D$78="","",IF($D$78+7&lt;=$AR$13,$D$78+7,""))</f>
        <v/>
      </c>
      <c r="L78" s="592" t="str">
        <f>IF($D$78="","",IF($D$78+8&lt;=$AR$13,$D$78+8,""))</f>
        <v/>
      </c>
      <c r="M78" s="592" t="str">
        <f>IF($D$78="","",IF($D$78+9&lt;=$AR$13,$D$78+9,""))</f>
        <v/>
      </c>
      <c r="N78" s="592" t="str">
        <f>IF($D$78="","",IF($D$78+10&lt;=$AR$13,$D$78+10,""))</f>
        <v/>
      </c>
      <c r="O78" s="592" t="str">
        <f>IF($D$78="","",IF($D$78+11&lt;=$AR$13,$D$78+11,""))</f>
        <v/>
      </c>
      <c r="P78" s="592" t="str">
        <f>IF($D$78="","",IF($D$78+12&lt;=$AR$13,$D$78+12,""))</f>
        <v/>
      </c>
      <c r="Q78" s="592" t="str">
        <f>IF($D$78="","",IF($D$78+13&lt;=$AR$13,$D$78+13,""))</f>
        <v/>
      </c>
      <c r="R78" s="592" t="str">
        <f>IF($D$78="","",IF($D$78+14&lt;=$AR$13,$D$78+14,""))</f>
        <v/>
      </c>
      <c r="S78" s="592" t="str">
        <f>IF($D$78="","",IF($D$78+15&lt;=$AR$13,$D$78+15,""))</f>
        <v/>
      </c>
      <c r="T78" s="592" t="str">
        <f>IF($D$78="","",IF($D$78+16&lt;=$AR$13,$D$78+16,""))</f>
        <v/>
      </c>
      <c r="U78" s="592" t="str">
        <f>IF($D$78="","",IF($D$78+17&lt;=$AR$13,$D$78+17,""))</f>
        <v/>
      </c>
      <c r="V78" s="592" t="str">
        <f>IF($D$78="","",IF($D$78+18&lt;=$AR$13,$D$78+18,""))</f>
        <v/>
      </c>
      <c r="W78" s="592" t="str">
        <f>IF($D$78="","",IF($D$78+19&lt;=$AR$13,$D$78+19,""))</f>
        <v/>
      </c>
      <c r="X78" s="592" t="str">
        <f>IF($D$78="","",IF($D$78+20&lt;=$AR$13,$D$78+20,""))</f>
        <v/>
      </c>
      <c r="Y78" s="592" t="str">
        <f>IF($D$78="","",IF($D$78+21&lt;=$AR$13,$D$78+21,""))</f>
        <v/>
      </c>
      <c r="Z78" s="592" t="str">
        <f>IF($D$78="","",IF($D$78+22&lt;=$AR$13,$D$78+22,""))</f>
        <v/>
      </c>
      <c r="AA78" s="592" t="str">
        <f>IF($D$78="","",IF($D$78+23&lt;=$AR$13,$D$78+23,""))</f>
        <v/>
      </c>
      <c r="AB78" s="592" t="str">
        <f>IF($D$78="","",IF($D$78+24&lt;=$AR$13,$D$78+24,""))</f>
        <v/>
      </c>
      <c r="AC78" s="592" t="str">
        <f>IF($D$78="","",IF($D$78+25&lt;=$AR$13,$D$78+25,""))</f>
        <v/>
      </c>
      <c r="AD78" s="592" t="str">
        <f>IF($D$78="","",IF($D$78+26&lt;=$AR$13,$D$78+26,""))</f>
        <v/>
      </c>
      <c r="AE78" s="592" t="str">
        <f>IF($D$78="","",IF($D$78+27&lt;=$AR$13,$D$78+27,""))</f>
        <v/>
      </c>
      <c r="AF78" s="592" t="str">
        <f>IF($D$78="","",IF($D$78+28&lt;=$AR$13,$D$78+28,""))</f>
        <v/>
      </c>
      <c r="AG78" s="592" t="str">
        <f>IF($D$78="","",IF($D$78+29&lt;=$AR$13,$D$78+29,""))</f>
        <v/>
      </c>
      <c r="AH78" s="593" t="str">
        <f>IF($D$78="","",IF($D$78+30&lt;=$AR$13,$D$78+30,""))</f>
        <v/>
      </c>
    </row>
    <row r="79" spans="1:39" ht="30.75" hidden="1" customHeight="1" outlineLevel="1">
      <c r="A79" s="2533"/>
      <c r="B79" s="2537"/>
      <c r="C79" s="586" t="s">
        <v>721</v>
      </c>
      <c r="D79" s="594" t="str">
        <f t="shared" ref="D79:AH79" si="5">TEXT(D78,"aaa")</f>
        <v/>
      </c>
      <c r="E79" s="451" t="str">
        <f t="shared" si="5"/>
        <v/>
      </c>
      <c r="F79" s="455" t="str">
        <f t="shared" si="5"/>
        <v/>
      </c>
      <c r="G79" s="455" t="str">
        <f t="shared" si="5"/>
        <v/>
      </c>
      <c r="H79" s="455" t="str">
        <f t="shared" si="5"/>
        <v/>
      </c>
      <c r="I79" s="455" t="str">
        <f t="shared" si="5"/>
        <v/>
      </c>
      <c r="J79" s="520" t="str">
        <f t="shared" si="5"/>
        <v/>
      </c>
      <c r="K79" s="455" t="str">
        <f t="shared" si="5"/>
        <v/>
      </c>
      <c r="L79" s="455" t="str">
        <f t="shared" si="5"/>
        <v/>
      </c>
      <c r="M79" s="455" t="str">
        <f t="shared" si="5"/>
        <v/>
      </c>
      <c r="N79" s="455" t="str">
        <f t="shared" si="5"/>
        <v/>
      </c>
      <c r="O79" s="455" t="str">
        <f t="shared" si="5"/>
        <v/>
      </c>
      <c r="P79" s="455" t="str">
        <f t="shared" si="5"/>
        <v/>
      </c>
      <c r="Q79" s="455" t="str">
        <f t="shared" si="5"/>
        <v/>
      </c>
      <c r="R79" s="455" t="str">
        <f t="shared" si="5"/>
        <v/>
      </c>
      <c r="S79" s="455" t="str">
        <f t="shared" si="5"/>
        <v/>
      </c>
      <c r="T79" s="455" t="str">
        <f t="shared" si="5"/>
        <v/>
      </c>
      <c r="U79" s="455" t="str">
        <f t="shared" si="5"/>
        <v/>
      </c>
      <c r="V79" s="455" t="str">
        <f t="shared" si="5"/>
        <v/>
      </c>
      <c r="W79" s="455" t="str">
        <f t="shared" si="5"/>
        <v/>
      </c>
      <c r="X79" s="455" t="str">
        <f t="shared" si="5"/>
        <v/>
      </c>
      <c r="Y79" s="455" t="str">
        <f t="shared" si="5"/>
        <v/>
      </c>
      <c r="Z79" s="532" t="str">
        <f t="shared" si="5"/>
        <v/>
      </c>
      <c r="AA79" s="455" t="str">
        <f t="shared" si="5"/>
        <v/>
      </c>
      <c r="AB79" s="455" t="str">
        <f t="shared" si="5"/>
        <v/>
      </c>
      <c r="AC79" s="455" t="str">
        <f t="shared" si="5"/>
        <v/>
      </c>
      <c r="AD79" s="455" t="str">
        <f t="shared" si="5"/>
        <v/>
      </c>
      <c r="AE79" s="455" t="str">
        <f t="shared" si="5"/>
        <v/>
      </c>
      <c r="AF79" s="455" t="str">
        <f t="shared" si="5"/>
        <v/>
      </c>
      <c r="AG79" s="455" t="str">
        <f t="shared" si="5"/>
        <v/>
      </c>
      <c r="AH79" s="456" t="str">
        <f t="shared" si="5"/>
        <v/>
      </c>
    </row>
    <row r="80" spans="1:39" ht="24.75" hidden="1" customHeight="1" outlineLevel="1">
      <c r="A80" s="2534"/>
      <c r="B80" s="2537"/>
      <c r="C80" s="460" t="s">
        <v>667</v>
      </c>
      <c r="D80" s="619"/>
      <c r="E80" s="620"/>
      <c r="F80" s="620"/>
      <c r="G80" s="620"/>
      <c r="H80" s="620"/>
      <c r="I80" s="620"/>
      <c r="J80" s="620"/>
      <c r="K80" s="620"/>
      <c r="L80" s="620"/>
      <c r="M80" s="620"/>
      <c r="N80" s="620"/>
      <c r="O80" s="620"/>
      <c r="P80" s="620"/>
      <c r="Q80" s="620"/>
      <c r="R80" s="620"/>
      <c r="S80" s="620"/>
      <c r="T80" s="620"/>
      <c r="U80" s="620"/>
      <c r="V80" s="620"/>
      <c r="W80" s="620"/>
      <c r="X80" s="620"/>
      <c r="Y80" s="620"/>
      <c r="Z80" s="620"/>
      <c r="AA80" s="620"/>
      <c r="AB80" s="620"/>
      <c r="AC80" s="620"/>
      <c r="AD80" s="620"/>
      <c r="AE80" s="620"/>
      <c r="AF80" s="620"/>
      <c r="AG80" s="620"/>
      <c r="AH80" s="621"/>
    </row>
    <row r="81" spans="1:39" ht="240.75" hidden="1" customHeight="1" outlineLevel="1">
      <c r="A81" s="2534"/>
      <c r="B81" s="2537"/>
      <c r="C81" s="479" t="s">
        <v>751</v>
      </c>
      <c r="D81" s="603"/>
      <c r="E81" s="604"/>
      <c r="F81" s="604"/>
      <c r="G81" s="604"/>
      <c r="H81" s="604"/>
      <c r="I81" s="604"/>
      <c r="J81" s="604"/>
      <c r="K81" s="604"/>
      <c r="L81" s="604"/>
      <c r="M81" s="604"/>
      <c r="N81" s="604"/>
      <c r="O81" s="604"/>
      <c r="P81" s="604"/>
      <c r="Q81" s="604"/>
      <c r="R81" s="604"/>
      <c r="S81" s="604"/>
      <c r="T81" s="604"/>
      <c r="U81" s="604"/>
      <c r="V81" s="604"/>
      <c r="W81" s="604"/>
      <c r="X81" s="604"/>
      <c r="Y81" s="604"/>
      <c r="Z81" s="604"/>
      <c r="AA81" s="604"/>
      <c r="AB81" s="604"/>
      <c r="AC81" s="604"/>
      <c r="AD81" s="604"/>
      <c r="AE81" s="604"/>
      <c r="AF81" s="604"/>
      <c r="AG81" s="604"/>
      <c r="AH81" s="612"/>
    </row>
    <row r="82" spans="1:39" ht="32.25" hidden="1" customHeight="1" outlineLevel="1" thickBot="1">
      <c r="A82" s="2534"/>
      <c r="B82" s="2537"/>
      <c r="C82" s="589" t="s">
        <v>1160</v>
      </c>
      <c r="D82" s="616"/>
      <c r="E82" s="617"/>
      <c r="F82" s="617"/>
      <c r="G82" s="617"/>
      <c r="H82" s="617"/>
      <c r="I82" s="617"/>
      <c r="J82" s="617"/>
      <c r="K82" s="617"/>
      <c r="L82" s="617"/>
      <c r="M82" s="617"/>
      <c r="N82" s="617"/>
      <c r="O82" s="617"/>
      <c r="P82" s="617"/>
      <c r="Q82" s="617"/>
      <c r="R82" s="617"/>
      <c r="S82" s="617"/>
      <c r="T82" s="617"/>
      <c r="U82" s="617"/>
      <c r="V82" s="617"/>
      <c r="W82" s="617"/>
      <c r="X82" s="617"/>
      <c r="Y82" s="617"/>
      <c r="Z82" s="617"/>
      <c r="AA82" s="617"/>
      <c r="AB82" s="617"/>
      <c r="AC82" s="617"/>
      <c r="AD82" s="617"/>
      <c r="AE82" s="617"/>
      <c r="AF82" s="617"/>
      <c r="AG82" s="617"/>
      <c r="AH82" s="618"/>
      <c r="AI82" s="443">
        <f>SUM(D82:AH82)</f>
        <v>0</v>
      </c>
      <c r="AJ82" s="573" t="s">
        <v>884</v>
      </c>
    </row>
    <row r="83" spans="1:39" ht="240.75" hidden="1" customHeight="1" outlineLevel="1">
      <c r="A83" s="2534"/>
      <c r="B83" s="2537"/>
      <c r="C83" s="503" t="s">
        <v>750</v>
      </c>
      <c r="D83" s="609"/>
      <c r="E83" s="610"/>
      <c r="F83" s="610"/>
      <c r="G83" s="610"/>
      <c r="H83" s="610"/>
      <c r="I83" s="610"/>
      <c r="J83" s="610"/>
      <c r="K83" s="610"/>
      <c r="L83" s="610"/>
      <c r="M83" s="610"/>
      <c r="N83" s="610"/>
      <c r="O83" s="610"/>
      <c r="P83" s="610"/>
      <c r="Q83" s="610"/>
      <c r="R83" s="610"/>
      <c r="S83" s="610"/>
      <c r="T83" s="610"/>
      <c r="U83" s="610"/>
      <c r="V83" s="610"/>
      <c r="W83" s="610"/>
      <c r="X83" s="610"/>
      <c r="Y83" s="610"/>
      <c r="Z83" s="610"/>
      <c r="AA83" s="610"/>
      <c r="AB83" s="610"/>
      <c r="AC83" s="610"/>
      <c r="AD83" s="610"/>
      <c r="AE83" s="610"/>
      <c r="AF83" s="610"/>
      <c r="AG83" s="610"/>
      <c r="AH83" s="615"/>
      <c r="AJ83" s="580"/>
    </row>
    <row r="84" spans="1:39" ht="24.75" hidden="1" customHeight="1" outlineLevel="1">
      <c r="A84" s="2534"/>
      <c r="B84" s="2537"/>
      <c r="C84" s="460" t="s">
        <v>749</v>
      </c>
      <c r="D84" s="605"/>
      <c r="E84" s="606"/>
      <c r="F84" s="606"/>
      <c r="G84" s="606"/>
      <c r="H84" s="606"/>
      <c r="I84" s="606"/>
      <c r="J84" s="606"/>
      <c r="K84" s="606"/>
      <c r="L84" s="606"/>
      <c r="M84" s="606"/>
      <c r="N84" s="606"/>
      <c r="O84" s="606"/>
      <c r="P84" s="606"/>
      <c r="Q84" s="606"/>
      <c r="R84" s="606"/>
      <c r="S84" s="606"/>
      <c r="T84" s="606"/>
      <c r="U84" s="607"/>
      <c r="V84" s="607"/>
      <c r="W84" s="606"/>
      <c r="X84" s="606"/>
      <c r="Y84" s="607"/>
      <c r="Z84" s="607"/>
      <c r="AA84" s="607"/>
      <c r="AB84" s="607"/>
      <c r="AC84" s="607"/>
      <c r="AD84" s="607"/>
      <c r="AE84" s="606"/>
      <c r="AF84" s="606"/>
      <c r="AG84" s="606"/>
      <c r="AH84" s="614"/>
      <c r="AJ84" s="581"/>
    </row>
    <row r="85" spans="1:39" ht="27.75" hidden="1" customHeight="1" outlineLevel="1">
      <c r="A85" s="2534"/>
      <c r="B85" s="2537"/>
      <c r="C85" s="460" t="s">
        <v>747</v>
      </c>
      <c r="D85" s="619"/>
      <c r="E85" s="620"/>
      <c r="F85" s="620"/>
      <c r="G85" s="620"/>
      <c r="H85" s="620"/>
      <c r="I85" s="620"/>
      <c r="J85" s="620"/>
      <c r="K85" s="620"/>
      <c r="L85" s="620"/>
      <c r="M85" s="620"/>
      <c r="N85" s="620"/>
      <c r="O85" s="620"/>
      <c r="P85" s="620"/>
      <c r="Q85" s="620"/>
      <c r="R85" s="620"/>
      <c r="S85" s="620"/>
      <c r="T85" s="620"/>
      <c r="U85" s="620"/>
      <c r="V85" s="620"/>
      <c r="W85" s="620"/>
      <c r="X85" s="620"/>
      <c r="Y85" s="620"/>
      <c r="Z85" s="620"/>
      <c r="AA85" s="620"/>
      <c r="AB85" s="620"/>
      <c r="AC85" s="620"/>
      <c r="AD85" s="620"/>
      <c r="AE85" s="620"/>
      <c r="AF85" s="620"/>
      <c r="AG85" s="620"/>
      <c r="AH85" s="621"/>
      <c r="AI85" s="562"/>
      <c r="AJ85" s="581"/>
    </row>
    <row r="86" spans="1:39" ht="27.75" hidden="1" customHeight="1" outlineLevel="1">
      <c r="A86" s="2535"/>
      <c r="B86" s="2537"/>
      <c r="C86" s="460" t="s">
        <v>748</v>
      </c>
      <c r="D86" s="619"/>
      <c r="E86" s="620"/>
      <c r="F86" s="620"/>
      <c r="G86" s="620"/>
      <c r="H86" s="620"/>
      <c r="I86" s="620"/>
      <c r="J86" s="620"/>
      <c r="K86" s="620"/>
      <c r="L86" s="620"/>
      <c r="M86" s="620"/>
      <c r="N86" s="620"/>
      <c r="O86" s="620"/>
      <c r="P86" s="620"/>
      <c r="Q86" s="620"/>
      <c r="R86" s="620"/>
      <c r="S86" s="620"/>
      <c r="T86" s="620"/>
      <c r="U86" s="620"/>
      <c r="V86" s="620"/>
      <c r="W86" s="620"/>
      <c r="X86" s="620"/>
      <c r="Y86" s="620"/>
      <c r="Z86" s="620"/>
      <c r="AA86" s="620"/>
      <c r="AB86" s="620"/>
      <c r="AC86" s="620"/>
      <c r="AD86" s="620"/>
      <c r="AE86" s="620"/>
      <c r="AF86" s="620"/>
      <c r="AG86" s="620"/>
      <c r="AH86" s="621"/>
      <c r="AI86" s="562"/>
      <c r="AJ86" s="483"/>
    </row>
    <row r="87" spans="1:39" ht="39" hidden="1" customHeight="1" outlineLevel="1">
      <c r="A87" s="2535"/>
      <c r="B87" s="2537"/>
      <c r="C87" s="460" t="s">
        <v>882</v>
      </c>
      <c r="D87" s="619"/>
      <c r="E87" s="620"/>
      <c r="F87" s="620"/>
      <c r="G87" s="620"/>
      <c r="H87" s="620"/>
      <c r="I87" s="620"/>
      <c r="J87" s="620"/>
      <c r="K87" s="620"/>
      <c r="L87" s="620"/>
      <c r="M87" s="620"/>
      <c r="N87" s="620"/>
      <c r="O87" s="620"/>
      <c r="P87" s="620"/>
      <c r="Q87" s="620"/>
      <c r="R87" s="620"/>
      <c r="S87" s="620"/>
      <c r="T87" s="620"/>
      <c r="U87" s="620"/>
      <c r="V87" s="620"/>
      <c r="W87" s="620"/>
      <c r="X87" s="620"/>
      <c r="Y87" s="620"/>
      <c r="Z87" s="620"/>
      <c r="AA87" s="620"/>
      <c r="AB87" s="620"/>
      <c r="AC87" s="620"/>
      <c r="AD87" s="620"/>
      <c r="AE87" s="620"/>
      <c r="AF87" s="620"/>
      <c r="AG87" s="620"/>
      <c r="AH87" s="621"/>
      <c r="AI87" s="458">
        <f>SUM(D87:AH87)</f>
        <v>0</v>
      </c>
      <c r="AJ87" s="572" t="s">
        <v>885</v>
      </c>
      <c r="AM87" s="584" t="s">
        <v>902</v>
      </c>
    </row>
    <row r="88" spans="1:39" ht="39" hidden="1" customHeight="1" outlineLevel="1">
      <c r="A88" s="2535"/>
      <c r="B88" s="2538"/>
      <c r="C88" s="460" t="s">
        <v>883</v>
      </c>
      <c r="D88" s="619"/>
      <c r="E88" s="620"/>
      <c r="F88" s="620"/>
      <c r="G88" s="620"/>
      <c r="H88" s="620"/>
      <c r="I88" s="620"/>
      <c r="J88" s="620"/>
      <c r="K88" s="620"/>
      <c r="L88" s="620"/>
      <c r="M88" s="620"/>
      <c r="N88" s="620"/>
      <c r="O88" s="620"/>
      <c r="P88" s="620"/>
      <c r="Q88" s="620"/>
      <c r="R88" s="620"/>
      <c r="S88" s="620"/>
      <c r="T88" s="620"/>
      <c r="U88" s="620"/>
      <c r="V88" s="620"/>
      <c r="W88" s="620"/>
      <c r="X88" s="620"/>
      <c r="Y88" s="620"/>
      <c r="Z88" s="620"/>
      <c r="AA88" s="620"/>
      <c r="AB88" s="620"/>
      <c r="AC88" s="620"/>
      <c r="AD88" s="620"/>
      <c r="AE88" s="620"/>
      <c r="AF88" s="620"/>
      <c r="AG88" s="620"/>
      <c r="AH88" s="621"/>
      <c r="AI88" s="458">
        <f>SUM(D88:AH88)</f>
        <v>0</v>
      </c>
      <c r="AJ88" s="572" t="s">
        <v>886</v>
      </c>
      <c r="AM88" s="585">
        <f>SUM(AI82,AI87)</f>
        <v>0</v>
      </c>
    </row>
    <row r="89" spans="1:39" ht="22.5" hidden="1" customHeight="1" outlineLevel="1">
      <c r="B89" s="472"/>
      <c r="C89" s="472"/>
      <c r="D89" s="472"/>
      <c r="E89" s="472"/>
      <c r="F89" s="472"/>
      <c r="G89" s="472"/>
      <c r="H89" s="472"/>
      <c r="I89" s="472"/>
      <c r="J89" s="472"/>
      <c r="K89" s="472"/>
      <c r="L89" s="472"/>
      <c r="M89" s="472"/>
      <c r="N89" s="472"/>
      <c r="O89" s="472"/>
      <c r="P89" s="472"/>
      <c r="Q89" s="472"/>
      <c r="R89" s="472"/>
      <c r="S89" s="472"/>
      <c r="T89" s="472"/>
      <c r="U89" s="472"/>
      <c r="V89" s="472"/>
      <c r="W89" s="472"/>
      <c r="X89" s="472"/>
      <c r="Y89" s="472"/>
      <c r="Z89" s="472"/>
      <c r="AA89" s="472"/>
      <c r="AB89" s="472"/>
      <c r="AC89" s="472"/>
      <c r="AD89" s="472"/>
      <c r="AE89" s="472"/>
      <c r="AF89" s="472"/>
      <c r="AG89" s="472"/>
      <c r="AH89" s="472"/>
    </row>
    <row r="90" spans="1:39" s="467" customFormat="1" collapsed="1">
      <c r="A90" s="468"/>
      <c r="B90" s="2543" t="s">
        <v>414</v>
      </c>
      <c r="C90" s="2544"/>
      <c r="D90" s="2544"/>
      <c r="E90" s="2544"/>
      <c r="F90" s="2544"/>
      <c r="G90" s="2544"/>
      <c r="H90" s="2544"/>
      <c r="I90" s="2544"/>
      <c r="J90" s="2544"/>
      <c r="K90" s="2544"/>
      <c r="L90" s="2544"/>
      <c r="M90" s="2544"/>
      <c r="N90" s="2544"/>
      <c r="O90" s="2544"/>
      <c r="P90" s="2544"/>
      <c r="Q90" s="2544"/>
      <c r="R90" s="2544"/>
      <c r="S90" s="2544"/>
      <c r="T90" s="2544"/>
      <c r="U90" s="2544"/>
      <c r="V90" s="2544"/>
      <c r="W90" s="2544"/>
      <c r="X90" s="2544"/>
      <c r="Y90" s="2544"/>
      <c r="Z90" s="2544"/>
      <c r="AA90" s="2544"/>
      <c r="AB90" s="2544"/>
      <c r="AC90" s="2544"/>
      <c r="AD90" s="2544"/>
      <c r="AE90" s="2544"/>
      <c r="AF90" s="2544"/>
      <c r="AG90" s="2544"/>
      <c r="AH90" s="2544"/>
      <c r="AI90" s="468"/>
      <c r="AJ90" s="468"/>
    </row>
    <row r="91" spans="1:39" s="467" customFormat="1" ht="14.25" thickBot="1">
      <c r="A91" s="468"/>
      <c r="B91" s="689"/>
      <c r="C91" s="690"/>
      <c r="D91" s="690"/>
      <c r="E91" s="690"/>
      <c r="F91" s="690"/>
      <c r="G91" s="690"/>
      <c r="H91" s="690"/>
      <c r="I91" s="690"/>
      <c r="J91" s="690"/>
      <c r="K91" s="690"/>
      <c r="L91" s="690"/>
      <c r="M91" s="690"/>
      <c r="N91" s="690"/>
      <c r="O91" s="690"/>
      <c r="P91" s="690"/>
      <c r="Q91" s="690"/>
      <c r="R91" s="690"/>
      <c r="S91" s="690"/>
      <c r="T91" s="690"/>
      <c r="U91" s="690"/>
      <c r="V91" s="690"/>
      <c r="W91" s="690"/>
      <c r="X91" s="690"/>
      <c r="Y91" s="690"/>
      <c r="Z91" s="690"/>
      <c r="AA91" s="690"/>
      <c r="AB91" s="690"/>
      <c r="AC91" s="690"/>
      <c r="AD91" s="690"/>
      <c r="AE91" s="690"/>
      <c r="AF91" s="690"/>
      <c r="AG91" s="690"/>
      <c r="AH91" s="690"/>
      <c r="AI91" s="468"/>
      <c r="AJ91" s="468"/>
    </row>
    <row r="92" spans="1:39" s="467" customFormat="1" ht="69.75" customHeight="1" thickBot="1">
      <c r="A92" s="468"/>
      <c r="B92" s="688"/>
      <c r="C92" s="571"/>
      <c r="D92" s="571"/>
      <c r="E92" s="469"/>
      <c r="F92" s="469"/>
      <c r="G92" s="469"/>
      <c r="H92" s="469"/>
      <c r="I92" s="469"/>
      <c r="J92" s="688"/>
      <c r="K92" s="688"/>
      <c r="L92" s="688"/>
      <c r="M92" s="688"/>
      <c r="N92" s="688"/>
      <c r="O92" s="688"/>
      <c r="P92" s="688"/>
      <c r="Q92" s="688"/>
      <c r="R92" s="688"/>
      <c r="S92" s="688"/>
      <c r="T92" s="688"/>
      <c r="U92" s="688"/>
      <c r="V92" s="2545" t="s">
        <v>887</v>
      </c>
      <c r="W92" s="2546"/>
      <c r="X92" s="2546"/>
      <c r="Y92" s="2547"/>
      <c r="Z92" s="2548">
        <f>SUM(AC6,AC20,AC34,AC48,AC62,AC76)</f>
        <v>0</v>
      </c>
      <c r="AA92" s="2549"/>
      <c r="AB92" s="469"/>
      <c r="AC92" s="2545" t="s">
        <v>888</v>
      </c>
      <c r="AD92" s="2546"/>
      <c r="AE92" s="2546"/>
      <c r="AF92" s="2547"/>
      <c r="AG92" s="2550">
        <f>SUM(AC6,AI18,AC20,AI32,AC34,AI46,AC48,AI60,AC62,AI74,AC76,AI88)</f>
        <v>0</v>
      </c>
      <c r="AH92" s="2551"/>
      <c r="AI92" s="570"/>
      <c r="AJ92" s="468"/>
    </row>
    <row r="93" spans="1:39" s="467" customFormat="1" ht="19.5" customHeight="1">
      <c r="A93" s="468"/>
      <c r="B93" s="2568" t="s">
        <v>1172</v>
      </c>
      <c r="C93" s="2568"/>
      <c r="D93" s="2568"/>
      <c r="E93" s="2568"/>
      <c r="F93" s="2568"/>
      <c r="G93" s="2568"/>
      <c r="H93" s="2568"/>
      <c r="I93" s="719"/>
      <c r="J93" s="2569" t="s">
        <v>415</v>
      </c>
      <c r="K93" s="2569"/>
      <c r="L93" s="2569"/>
      <c r="M93" s="2569"/>
      <c r="N93" s="2569"/>
      <c r="O93" s="2569"/>
      <c r="P93" s="2569"/>
      <c r="Q93" s="2569"/>
      <c r="R93" s="2569"/>
      <c r="S93" s="2569"/>
      <c r="T93" s="2569"/>
      <c r="U93" s="2569"/>
      <c r="V93" s="2569"/>
      <c r="W93" s="2569"/>
      <c r="X93" s="2569"/>
      <c r="Y93" s="2569"/>
      <c r="Z93" s="2569"/>
      <c r="AA93" s="719"/>
      <c r="AB93" s="719"/>
      <c r="AC93" s="719"/>
      <c r="AD93" s="719"/>
      <c r="AE93" s="719"/>
      <c r="AF93" s="720"/>
      <c r="AG93" s="721"/>
      <c r="AH93" s="758"/>
      <c r="AI93" s="758"/>
      <c r="AJ93" s="468"/>
    </row>
    <row r="94" spans="1:39" s="467" customFormat="1">
      <c r="A94" s="468"/>
      <c r="B94" s="2570" t="s">
        <v>1173</v>
      </c>
      <c r="C94" s="2570"/>
      <c r="D94" s="2554" t="s">
        <v>724</v>
      </c>
      <c r="E94" s="2571"/>
      <c r="F94" s="2571"/>
      <c r="G94" s="2571"/>
      <c r="H94" s="2555"/>
      <c r="I94" s="719"/>
      <c r="J94" s="2552"/>
      <c r="K94" s="2552"/>
      <c r="L94" s="2560" t="s">
        <v>477</v>
      </c>
      <c r="M94" s="2572"/>
      <c r="N94" s="2572"/>
      <c r="O94" s="2572"/>
      <c r="P94" s="2572"/>
      <c r="Q94" s="2572"/>
      <c r="R94" s="2572"/>
      <c r="S94" s="2572"/>
      <c r="T94" s="2572"/>
      <c r="U94" s="2572"/>
      <c r="V94" s="2572"/>
      <c r="W94" s="2572"/>
      <c r="X94" s="2572"/>
      <c r="Y94" s="2572"/>
      <c r="Z94" s="2561"/>
      <c r="AA94" s="2552" t="s">
        <v>180</v>
      </c>
      <c r="AB94" s="2552"/>
      <c r="AC94" s="2552"/>
      <c r="AD94" s="2552"/>
      <c r="AE94" s="719"/>
      <c r="AF94" s="568"/>
      <c r="AG94" s="569"/>
      <c r="AH94" s="2553"/>
      <c r="AI94" s="2553"/>
      <c r="AJ94" s="688"/>
    </row>
    <row r="95" spans="1:39" s="467" customFormat="1">
      <c r="A95" s="468"/>
      <c r="B95" s="2554" t="s">
        <v>1174</v>
      </c>
      <c r="C95" s="2555"/>
      <c r="D95" s="2556"/>
      <c r="E95" s="2557"/>
      <c r="F95" s="1456" t="s">
        <v>55</v>
      </c>
      <c r="G95" s="2558"/>
      <c r="H95" s="2559"/>
      <c r="I95" s="719"/>
      <c r="J95" s="2560" t="s">
        <v>182</v>
      </c>
      <c r="K95" s="2561"/>
      <c r="L95" s="2562"/>
      <c r="M95" s="2563"/>
      <c r="N95" s="2563"/>
      <c r="O95" s="2563"/>
      <c r="P95" s="2563"/>
      <c r="Q95" s="2563"/>
      <c r="R95" s="2563"/>
      <c r="S95" s="2563"/>
      <c r="T95" s="2563"/>
      <c r="U95" s="2563"/>
      <c r="V95" s="2563"/>
      <c r="W95" s="2563"/>
      <c r="X95" s="2563"/>
      <c r="Y95" s="2563"/>
      <c r="Z95" s="2564"/>
      <c r="AA95" s="2565"/>
      <c r="AB95" s="2566"/>
      <c r="AC95" s="2566"/>
      <c r="AD95" s="2567"/>
      <c r="AE95" s="719"/>
      <c r="AF95" s="724"/>
      <c r="AG95" s="724"/>
      <c r="AH95" s="724"/>
      <c r="AI95" s="724"/>
      <c r="AJ95" s="688"/>
    </row>
    <row r="96" spans="1:39" s="467" customFormat="1">
      <c r="A96" s="468"/>
      <c r="B96" s="2554" t="s">
        <v>1175</v>
      </c>
      <c r="C96" s="2555"/>
      <c r="D96" s="2556"/>
      <c r="E96" s="2557"/>
      <c r="F96" s="1456" t="s">
        <v>55</v>
      </c>
      <c r="G96" s="2558"/>
      <c r="H96" s="2559"/>
      <c r="I96" s="719"/>
      <c r="J96" s="2560" t="s">
        <v>183</v>
      </c>
      <c r="K96" s="2561"/>
      <c r="L96" s="2562"/>
      <c r="M96" s="2563"/>
      <c r="N96" s="2563"/>
      <c r="O96" s="2563"/>
      <c r="P96" s="2563"/>
      <c r="Q96" s="2563"/>
      <c r="R96" s="2563"/>
      <c r="S96" s="2563"/>
      <c r="T96" s="2563"/>
      <c r="U96" s="2563"/>
      <c r="V96" s="2563"/>
      <c r="W96" s="2563"/>
      <c r="X96" s="2563"/>
      <c r="Y96" s="2563"/>
      <c r="Z96" s="2564"/>
      <c r="AA96" s="2573"/>
      <c r="AB96" s="2573"/>
      <c r="AC96" s="2573"/>
      <c r="AD96" s="2573"/>
      <c r="AE96" s="719"/>
      <c r="AF96" s="725"/>
      <c r="AG96" s="724"/>
      <c r="AH96" s="724"/>
      <c r="AI96" s="724"/>
      <c r="AJ96" s="468"/>
    </row>
    <row r="97" spans="1:47" s="467" customFormat="1">
      <c r="A97" s="468"/>
      <c r="B97" s="2554" t="s">
        <v>1176</v>
      </c>
      <c r="C97" s="2555"/>
      <c r="D97" s="2556"/>
      <c r="E97" s="2557"/>
      <c r="F97" s="1456" t="s">
        <v>55</v>
      </c>
      <c r="G97" s="2558"/>
      <c r="H97" s="2559"/>
      <c r="I97" s="719"/>
      <c r="J97" s="2560" t="s">
        <v>184</v>
      </c>
      <c r="K97" s="2561"/>
      <c r="L97" s="2562"/>
      <c r="M97" s="2563"/>
      <c r="N97" s="2563"/>
      <c r="O97" s="2563"/>
      <c r="P97" s="2563"/>
      <c r="Q97" s="2563"/>
      <c r="R97" s="2563"/>
      <c r="S97" s="2563"/>
      <c r="T97" s="2563"/>
      <c r="U97" s="2563"/>
      <c r="V97" s="2563"/>
      <c r="W97" s="2563"/>
      <c r="X97" s="2563"/>
      <c r="Y97" s="2563"/>
      <c r="Z97" s="2564"/>
      <c r="AA97" s="2573"/>
      <c r="AB97" s="2573"/>
      <c r="AC97" s="2573"/>
      <c r="AD97" s="2573"/>
      <c r="AE97" s="719"/>
      <c r="AF97" s="719"/>
      <c r="AG97" s="719"/>
      <c r="AH97" s="719"/>
      <c r="AI97" s="718"/>
      <c r="AJ97" s="468"/>
    </row>
    <row r="98" spans="1:47" s="467" customFormat="1">
      <c r="A98" s="468"/>
      <c r="B98" s="2554" t="s">
        <v>1177</v>
      </c>
      <c r="C98" s="2555"/>
      <c r="D98" s="2556"/>
      <c r="E98" s="2557"/>
      <c r="F98" s="1456" t="s">
        <v>55</v>
      </c>
      <c r="G98" s="2558"/>
      <c r="H98" s="2559"/>
      <c r="I98" s="719"/>
      <c r="J98" s="2560" t="s">
        <v>185</v>
      </c>
      <c r="K98" s="2561"/>
      <c r="L98" s="2562"/>
      <c r="M98" s="2563"/>
      <c r="N98" s="2563"/>
      <c r="O98" s="2563"/>
      <c r="P98" s="2563"/>
      <c r="Q98" s="2563"/>
      <c r="R98" s="2563"/>
      <c r="S98" s="2563"/>
      <c r="T98" s="2563"/>
      <c r="U98" s="2563"/>
      <c r="V98" s="2563"/>
      <c r="W98" s="2563"/>
      <c r="X98" s="2563"/>
      <c r="Y98" s="2563"/>
      <c r="Z98" s="2564"/>
      <c r="AA98" s="2573"/>
      <c r="AB98" s="2573"/>
      <c r="AC98" s="2573"/>
      <c r="AD98" s="2573"/>
      <c r="AE98" s="719"/>
      <c r="AF98" s="719"/>
      <c r="AG98" s="719"/>
      <c r="AH98" s="719"/>
      <c r="AI98" s="718"/>
      <c r="AJ98" s="468"/>
    </row>
    <row r="99" spans="1:47" s="467" customFormat="1">
      <c r="A99" s="468"/>
      <c r="B99" s="2554" t="s">
        <v>1178</v>
      </c>
      <c r="C99" s="2555"/>
      <c r="D99" s="2556"/>
      <c r="E99" s="2557"/>
      <c r="F99" s="1456" t="s">
        <v>55</v>
      </c>
      <c r="G99" s="2558"/>
      <c r="H99" s="2559"/>
      <c r="I99" s="719"/>
      <c r="J99" s="2560" t="s">
        <v>186</v>
      </c>
      <c r="K99" s="2561"/>
      <c r="L99" s="2562"/>
      <c r="M99" s="2563"/>
      <c r="N99" s="2563"/>
      <c r="O99" s="2563"/>
      <c r="P99" s="2563"/>
      <c r="Q99" s="2563"/>
      <c r="R99" s="2563"/>
      <c r="S99" s="2563"/>
      <c r="T99" s="2563"/>
      <c r="U99" s="2563"/>
      <c r="V99" s="2563"/>
      <c r="W99" s="2563"/>
      <c r="X99" s="2563"/>
      <c r="Y99" s="2563"/>
      <c r="Z99" s="2564"/>
      <c r="AA99" s="2573"/>
      <c r="AB99" s="2573"/>
      <c r="AC99" s="2573"/>
      <c r="AD99" s="2573"/>
      <c r="AE99" s="719"/>
      <c r="AF99" s="719"/>
      <c r="AG99" s="719"/>
      <c r="AH99" s="719"/>
      <c r="AI99" s="718"/>
      <c r="AJ99" s="468"/>
    </row>
    <row r="100" spans="1:47" s="467" customFormat="1">
      <c r="A100" s="468"/>
      <c r="B100" s="2554" t="s">
        <v>1179</v>
      </c>
      <c r="C100" s="2555"/>
      <c r="D100" s="2556"/>
      <c r="E100" s="2557"/>
      <c r="F100" s="1456" t="s">
        <v>55</v>
      </c>
      <c r="G100" s="2558"/>
      <c r="H100" s="2559"/>
      <c r="I100" s="719"/>
      <c r="J100" s="726" t="s">
        <v>416</v>
      </c>
      <c r="K100" s="719"/>
      <c r="L100" s="719"/>
      <c r="M100" s="719"/>
      <c r="N100" s="719"/>
      <c r="O100" s="719"/>
      <c r="P100" s="719"/>
      <c r="Q100" s="719"/>
      <c r="R100" s="719"/>
      <c r="S100" s="719"/>
      <c r="T100" s="719"/>
      <c r="U100" s="719"/>
      <c r="V100" s="719"/>
      <c r="W100" s="719"/>
      <c r="X100" s="719"/>
      <c r="Y100" s="719"/>
      <c r="Z100" s="719"/>
      <c r="AA100" s="719"/>
      <c r="AB100" s="719"/>
      <c r="AC100" s="719"/>
      <c r="AD100" s="719"/>
      <c r="AE100" s="719"/>
      <c r="AF100" s="719"/>
      <c r="AG100" s="719"/>
      <c r="AH100" s="719"/>
      <c r="AI100" s="718"/>
      <c r="AJ100" s="468"/>
    </row>
    <row r="101" spans="1:47" s="467" customFormat="1">
      <c r="A101" s="468"/>
      <c r="B101" s="2554" t="s">
        <v>1180</v>
      </c>
      <c r="C101" s="2555"/>
      <c r="D101" s="2556"/>
      <c r="E101" s="2557"/>
      <c r="F101" s="1456" t="s">
        <v>55</v>
      </c>
      <c r="G101" s="2558"/>
      <c r="H101" s="2559"/>
      <c r="I101" s="719"/>
      <c r="J101" s="727"/>
      <c r="K101" s="727"/>
      <c r="L101" s="727"/>
      <c r="M101" s="727"/>
      <c r="N101" s="727"/>
      <c r="O101" s="727"/>
      <c r="P101" s="727"/>
      <c r="Q101" s="727"/>
      <c r="R101" s="727"/>
      <c r="S101" s="727"/>
      <c r="T101" s="727"/>
      <c r="U101" s="727"/>
      <c r="V101" s="727"/>
      <c r="W101" s="727"/>
      <c r="X101" s="727"/>
      <c r="Y101" s="727"/>
      <c r="Z101" s="727"/>
      <c r="AA101" s="727"/>
      <c r="AB101" s="727"/>
      <c r="AC101" s="727"/>
      <c r="AD101" s="727"/>
      <c r="AE101" s="719"/>
      <c r="AF101" s="719"/>
      <c r="AG101" s="719"/>
      <c r="AH101" s="719"/>
      <c r="AI101" s="718"/>
      <c r="AJ101" s="468"/>
    </row>
    <row r="102" spans="1:47" s="467" customFormat="1">
      <c r="A102" s="468"/>
      <c r="B102" s="2578"/>
      <c r="C102" s="2578"/>
      <c r="D102" s="2578"/>
      <c r="E102" s="2578"/>
      <c r="F102" s="2578"/>
      <c r="G102" s="2578"/>
      <c r="H102" s="2578"/>
      <c r="I102" s="719"/>
      <c r="J102" s="727" t="s">
        <v>1181</v>
      </c>
      <c r="K102" s="727"/>
      <c r="L102" s="719"/>
      <c r="M102" s="719"/>
      <c r="N102" s="719"/>
      <c r="O102" s="719"/>
      <c r="P102" s="719"/>
      <c r="Q102" s="719"/>
      <c r="R102" s="719"/>
      <c r="S102" s="719"/>
      <c r="T102" s="719"/>
      <c r="U102" s="719"/>
      <c r="V102" s="719"/>
      <c r="W102" s="719"/>
      <c r="X102" s="719"/>
      <c r="Y102" s="719"/>
      <c r="Z102" s="719"/>
      <c r="AA102" s="728"/>
      <c r="AB102" s="728"/>
      <c r="AC102" s="728"/>
      <c r="AD102" s="728"/>
      <c r="AE102" s="719"/>
      <c r="AF102" s="719"/>
      <c r="AG102" s="719"/>
      <c r="AH102" s="719"/>
      <c r="AI102" s="718"/>
      <c r="AJ102" s="468"/>
    </row>
    <row r="103" spans="1:47" s="467" customFormat="1">
      <c r="A103" s="468"/>
      <c r="B103" s="2574"/>
      <c r="C103" s="2574"/>
      <c r="D103" s="2574"/>
      <c r="E103" s="2574"/>
      <c r="F103" s="2574"/>
      <c r="G103" s="2574"/>
      <c r="H103" s="2574"/>
      <c r="I103" s="719"/>
      <c r="J103" s="2579"/>
      <c r="K103" s="2578"/>
      <c r="L103" s="2580"/>
      <c r="M103" s="2579" t="s">
        <v>1182</v>
      </c>
      <c r="N103" s="2578"/>
      <c r="O103" s="2578"/>
      <c r="P103" s="2578"/>
      <c r="Q103" s="2578"/>
      <c r="R103" s="2578"/>
      <c r="S103" s="2578"/>
      <c r="T103" s="2578"/>
      <c r="U103" s="2578"/>
      <c r="V103" s="2578"/>
      <c r="W103" s="2578"/>
      <c r="X103" s="2578"/>
      <c r="Y103" s="2578"/>
      <c r="Z103" s="2578"/>
      <c r="AA103" s="2578"/>
      <c r="AB103" s="2578"/>
      <c r="AC103" s="2578"/>
      <c r="AD103" s="2578"/>
      <c r="AE103" s="2578"/>
      <c r="AF103" s="2578"/>
      <c r="AG103" s="2578"/>
      <c r="AH103" s="2580"/>
      <c r="AI103" s="718"/>
      <c r="AJ103" s="468"/>
    </row>
    <row r="104" spans="1:47" s="467" customFormat="1">
      <c r="A104" s="468"/>
      <c r="B104" s="2574"/>
      <c r="C104" s="2574"/>
      <c r="D104" s="2574"/>
      <c r="E104" s="2574"/>
      <c r="F104" s="2574"/>
      <c r="G104" s="2574"/>
      <c r="H104" s="2574"/>
      <c r="I104" s="719"/>
      <c r="J104" s="2581"/>
      <c r="K104" s="2582"/>
      <c r="L104" s="2583"/>
      <c r="M104" s="2581"/>
      <c r="N104" s="2582"/>
      <c r="O104" s="2582"/>
      <c r="P104" s="2582"/>
      <c r="Q104" s="2582"/>
      <c r="R104" s="2582"/>
      <c r="S104" s="2582"/>
      <c r="T104" s="2582"/>
      <c r="U104" s="2582"/>
      <c r="V104" s="2582"/>
      <c r="W104" s="2582"/>
      <c r="X104" s="2582"/>
      <c r="Y104" s="2582"/>
      <c r="Z104" s="2582"/>
      <c r="AA104" s="2582"/>
      <c r="AB104" s="2582"/>
      <c r="AC104" s="2582"/>
      <c r="AD104" s="2582"/>
      <c r="AE104" s="2582"/>
      <c r="AF104" s="2582"/>
      <c r="AG104" s="2582"/>
      <c r="AH104" s="2583"/>
      <c r="AI104" s="718"/>
      <c r="AJ104" s="468"/>
    </row>
    <row r="105" spans="1:47" s="467" customFormat="1">
      <c r="A105" s="468"/>
      <c r="B105" s="2574"/>
      <c r="C105" s="2574"/>
      <c r="D105" s="2574"/>
      <c r="E105" s="2574"/>
      <c r="F105" s="2574"/>
      <c r="G105" s="2574"/>
      <c r="H105" s="2574"/>
      <c r="I105" s="719"/>
      <c r="J105" s="2552" t="s">
        <v>1183</v>
      </c>
      <c r="K105" s="2552"/>
      <c r="L105" s="2552"/>
      <c r="M105" s="2575"/>
      <c r="N105" s="2576"/>
      <c r="O105" s="2576"/>
      <c r="P105" s="2576"/>
      <c r="Q105" s="2576"/>
      <c r="R105" s="2576"/>
      <c r="S105" s="2576"/>
      <c r="T105" s="2576"/>
      <c r="U105" s="2576"/>
      <c r="V105" s="2576"/>
      <c r="W105" s="2576"/>
      <c r="X105" s="2576"/>
      <c r="Y105" s="2576"/>
      <c r="Z105" s="2576"/>
      <c r="AA105" s="2576"/>
      <c r="AB105" s="2576"/>
      <c r="AC105" s="2576"/>
      <c r="AD105" s="2576"/>
      <c r="AE105" s="2576"/>
      <c r="AF105" s="2576"/>
      <c r="AG105" s="2576"/>
      <c r="AH105" s="2577"/>
      <c r="AI105" s="718"/>
      <c r="AJ105" s="468"/>
    </row>
    <row r="106" spans="1:47" s="467" customFormat="1">
      <c r="A106" s="468"/>
      <c r="B106" s="2574"/>
      <c r="C106" s="2574"/>
      <c r="D106" s="2574"/>
      <c r="E106" s="2574"/>
      <c r="F106" s="2574"/>
      <c r="G106" s="2574"/>
      <c r="H106" s="2574"/>
      <c r="I106" s="719"/>
      <c r="J106" s="2552" t="s">
        <v>1184</v>
      </c>
      <c r="K106" s="2552"/>
      <c r="L106" s="2552"/>
      <c r="M106" s="2575"/>
      <c r="N106" s="2576"/>
      <c r="O106" s="2576"/>
      <c r="P106" s="2576"/>
      <c r="Q106" s="2576"/>
      <c r="R106" s="2576"/>
      <c r="S106" s="2576"/>
      <c r="T106" s="2576"/>
      <c r="U106" s="2576"/>
      <c r="V106" s="2576"/>
      <c r="W106" s="2576"/>
      <c r="X106" s="2576"/>
      <c r="Y106" s="2576"/>
      <c r="Z106" s="2576"/>
      <c r="AA106" s="2576"/>
      <c r="AB106" s="2576"/>
      <c r="AC106" s="2576"/>
      <c r="AD106" s="2576"/>
      <c r="AE106" s="2576"/>
      <c r="AF106" s="2576"/>
      <c r="AG106" s="2576"/>
      <c r="AH106" s="2577"/>
      <c r="AI106" s="718"/>
      <c r="AJ106" s="468"/>
    </row>
    <row r="107" spans="1:47" s="467" customFormat="1">
      <c r="A107" s="468"/>
      <c r="B107" s="2574"/>
      <c r="C107" s="2574"/>
      <c r="D107" s="2574"/>
      <c r="E107" s="2574"/>
      <c r="F107" s="2574"/>
      <c r="G107" s="2574"/>
      <c r="H107" s="2574"/>
      <c r="I107" s="719"/>
      <c r="J107" s="2552" t="s">
        <v>1185</v>
      </c>
      <c r="K107" s="2552"/>
      <c r="L107" s="2552"/>
      <c r="M107" s="2575"/>
      <c r="N107" s="2576"/>
      <c r="O107" s="2576"/>
      <c r="P107" s="2576"/>
      <c r="Q107" s="2576"/>
      <c r="R107" s="2576"/>
      <c r="S107" s="2576"/>
      <c r="T107" s="2576"/>
      <c r="U107" s="2576"/>
      <c r="V107" s="2576"/>
      <c r="W107" s="2576"/>
      <c r="X107" s="2576"/>
      <c r="Y107" s="2576"/>
      <c r="Z107" s="2576"/>
      <c r="AA107" s="2576"/>
      <c r="AB107" s="2576"/>
      <c r="AC107" s="2576"/>
      <c r="AD107" s="2576"/>
      <c r="AE107" s="2576"/>
      <c r="AF107" s="2576"/>
      <c r="AG107" s="2576"/>
      <c r="AH107" s="2577"/>
      <c r="AI107" s="718"/>
      <c r="AJ107" s="468"/>
    </row>
    <row r="108" spans="1:47" s="467" customFormat="1" ht="13.5" customHeight="1">
      <c r="A108" s="468"/>
      <c r="B108" s="2574"/>
      <c r="C108" s="2574"/>
      <c r="D108" s="2574"/>
      <c r="E108" s="2574"/>
      <c r="F108" s="2574"/>
      <c r="G108" s="2574"/>
      <c r="H108" s="2574"/>
      <c r="I108" s="719"/>
      <c r="J108" s="2552" t="s">
        <v>1186</v>
      </c>
      <c r="K108" s="2552"/>
      <c r="L108" s="2552"/>
      <c r="M108" s="2575"/>
      <c r="N108" s="2576"/>
      <c r="O108" s="2576"/>
      <c r="P108" s="2576"/>
      <c r="Q108" s="2576"/>
      <c r="R108" s="2576"/>
      <c r="S108" s="2576"/>
      <c r="T108" s="2576"/>
      <c r="U108" s="2576"/>
      <c r="V108" s="2576"/>
      <c r="W108" s="2576"/>
      <c r="X108" s="2576"/>
      <c r="Y108" s="2576"/>
      <c r="Z108" s="2576"/>
      <c r="AA108" s="2576"/>
      <c r="AB108" s="2576"/>
      <c r="AC108" s="2576"/>
      <c r="AD108" s="2576"/>
      <c r="AE108" s="2576"/>
      <c r="AF108" s="2576"/>
      <c r="AG108" s="2576"/>
      <c r="AH108" s="2577"/>
      <c r="AI108" s="718"/>
      <c r="AJ108" s="468"/>
    </row>
    <row r="109" spans="1:47" s="467" customFormat="1" ht="13.5" customHeight="1">
      <c r="A109" s="468"/>
      <c r="B109" s="2574"/>
      <c r="C109" s="2574"/>
      <c r="D109" s="2574"/>
      <c r="E109" s="2574"/>
      <c r="F109" s="2574"/>
      <c r="G109" s="2574"/>
      <c r="H109" s="2574"/>
      <c r="I109" s="719"/>
      <c r="J109" s="2584" t="s">
        <v>1187</v>
      </c>
      <c r="K109" s="2584"/>
      <c r="L109" s="2584"/>
      <c r="M109" s="2575"/>
      <c r="N109" s="2576"/>
      <c r="O109" s="2576"/>
      <c r="P109" s="2576"/>
      <c r="Q109" s="2576"/>
      <c r="R109" s="2576"/>
      <c r="S109" s="2576"/>
      <c r="T109" s="2576"/>
      <c r="U109" s="2576"/>
      <c r="V109" s="2576"/>
      <c r="W109" s="2576"/>
      <c r="X109" s="2576"/>
      <c r="Y109" s="2576"/>
      <c r="Z109" s="2576"/>
      <c r="AA109" s="2576"/>
      <c r="AB109" s="2576"/>
      <c r="AC109" s="2576"/>
      <c r="AD109" s="2576"/>
      <c r="AE109" s="2576"/>
      <c r="AF109" s="2576"/>
      <c r="AG109" s="2576"/>
      <c r="AH109" s="2577"/>
      <c r="AI109" s="718"/>
      <c r="AJ109" s="468"/>
    </row>
    <row r="110" spans="1:47" s="467" customFormat="1">
      <c r="A110" s="468"/>
      <c r="B110" s="2574"/>
      <c r="C110" s="2574"/>
      <c r="D110" s="2574"/>
      <c r="E110" s="2574"/>
      <c r="F110" s="2574"/>
      <c r="G110" s="2574"/>
      <c r="H110" s="2574"/>
      <c r="I110" s="719"/>
      <c r="J110" s="2584" t="s">
        <v>1188</v>
      </c>
      <c r="K110" s="2584"/>
      <c r="L110" s="2584"/>
      <c r="M110" s="2575"/>
      <c r="N110" s="2576"/>
      <c r="O110" s="2576"/>
      <c r="P110" s="2576"/>
      <c r="Q110" s="2576"/>
      <c r="R110" s="2576"/>
      <c r="S110" s="2576"/>
      <c r="T110" s="2576"/>
      <c r="U110" s="2576"/>
      <c r="V110" s="2576"/>
      <c r="W110" s="2576"/>
      <c r="X110" s="2576"/>
      <c r="Y110" s="2576"/>
      <c r="Z110" s="2576"/>
      <c r="AA110" s="2576"/>
      <c r="AB110" s="2576"/>
      <c r="AC110" s="2576"/>
      <c r="AD110" s="2576"/>
      <c r="AE110" s="2576"/>
      <c r="AF110" s="2576"/>
      <c r="AG110" s="2576"/>
      <c r="AH110" s="2577"/>
      <c r="AI110" s="718"/>
      <c r="AJ110" s="468"/>
    </row>
    <row r="111" spans="1:47" s="467" customFormat="1" ht="20.100000000000001" customHeight="1">
      <c r="A111" s="468"/>
      <c r="B111" s="2574"/>
      <c r="C111" s="2574"/>
      <c r="D111" s="2574"/>
      <c r="E111" s="2574"/>
      <c r="F111" s="2574"/>
      <c r="G111" s="2574"/>
      <c r="H111" s="2574"/>
      <c r="I111" s="719"/>
      <c r="J111" s="726"/>
      <c r="K111" s="719"/>
      <c r="L111" s="719"/>
      <c r="M111" s="719"/>
      <c r="N111" s="719"/>
      <c r="O111" s="719"/>
      <c r="P111" s="719"/>
      <c r="Q111" s="719"/>
      <c r="R111" s="719"/>
      <c r="S111" s="719"/>
      <c r="T111" s="719"/>
      <c r="U111" s="719"/>
      <c r="V111" s="719"/>
      <c r="W111" s="719"/>
      <c r="X111" s="719"/>
      <c r="Y111" s="719"/>
      <c r="Z111" s="719"/>
      <c r="AA111" s="719"/>
      <c r="AB111" s="719"/>
      <c r="AC111" s="719"/>
      <c r="AD111" s="719"/>
      <c r="AE111" s="719"/>
      <c r="AF111" s="719"/>
      <c r="AG111" s="719"/>
      <c r="AH111" s="719"/>
      <c r="AI111" s="718"/>
      <c r="AJ111" s="468"/>
    </row>
    <row r="112" spans="1:47" s="467" customFormat="1" ht="20.100000000000001" customHeight="1">
      <c r="A112" s="468"/>
      <c r="B112" s="2600" t="s">
        <v>66</v>
      </c>
      <c r="C112" s="2600"/>
      <c r="D112" s="2600"/>
      <c r="E112" s="2600"/>
      <c r="F112" s="2600"/>
      <c r="G112" s="2600"/>
      <c r="H112" s="2600"/>
      <c r="I112" s="2600"/>
      <c r="J112" s="2600"/>
      <c r="K112" s="2600"/>
      <c r="L112" s="2600"/>
      <c r="M112" s="2600"/>
      <c r="N112" s="2600"/>
      <c r="O112" s="2600"/>
      <c r="P112" s="2600"/>
      <c r="Q112" s="2600"/>
      <c r="R112" s="2600"/>
      <c r="S112" s="2600"/>
      <c r="T112" s="2600"/>
      <c r="U112" s="2600"/>
      <c r="V112" s="2600"/>
      <c r="W112" s="469"/>
      <c r="X112" s="469"/>
      <c r="Y112" s="469"/>
      <c r="Z112" s="469"/>
      <c r="AA112" s="469"/>
      <c r="AB112" s="469"/>
      <c r="AC112" s="469"/>
      <c r="AD112" s="469"/>
      <c r="AE112" s="469"/>
      <c r="AF112" s="469"/>
      <c r="AG112" s="469"/>
      <c r="AH112" s="469"/>
      <c r="AI112" s="468"/>
      <c r="AJ112" s="468"/>
      <c r="AO112" s="474"/>
      <c r="AP112" s="474"/>
      <c r="AQ112" s="474"/>
      <c r="AR112" s="474"/>
      <c r="AS112" s="474"/>
      <c r="AT112" s="474"/>
      <c r="AU112" s="474"/>
    </row>
    <row r="113" spans="1:39" s="467" customFormat="1" ht="20.100000000000001" customHeight="1">
      <c r="A113" s="470"/>
      <c r="B113" s="2594"/>
      <c r="C113" s="2595"/>
      <c r="D113" s="2595"/>
      <c r="E113" s="2596"/>
      <c r="F113" s="2594" t="s">
        <v>179</v>
      </c>
      <c r="G113" s="2595"/>
      <c r="H113" s="2595"/>
      <c r="I113" s="2595"/>
      <c r="J113" s="2595"/>
      <c r="K113" s="2595"/>
      <c r="L113" s="2595"/>
      <c r="M113" s="2595"/>
      <c r="N113" s="2595"/>
      <c r="O113" s="2595"/>
      <c r="P113" s="2595"/>
      <c r="Q113" s="2595"/>
      <c r="R113" s="2595"/>
      <c r="S113" s="2595"/>
      <c r="T113" s="2595"/>
      <c r="U113" s="2595"/>
      <c r="V113" s="2595"/>
      <c r="W113" s="2595"/>
      <c r="X113" s="2595"/>
      <c r="Y113" s="2595"/>
      <c r="Z113" s="2595"/>
      <c r="AA113" s="2595"/>
      <c r="AB113" s="2596"/>
      <c r="AC113" s="2594" t="s">
        <v>166</v>
      </c>
      <c r="AD113" s="2595"/>
      <c r="AE113" s="2595"/>
      <c r="AF113" s="2595"/>
      <c r="AG113" s="2595"/>
      <c r="AH113" s="2596"/>
      <c r="AI113" s="471" t="s">
        <v>725</v>
      </c>
      <c r="AM113" s="931"/>
    </row>
    <row r="114" spans="1:39" s="467" customFormat="1" ht="20.100000000000001" customHeight="1">
      <c r="A114" s="470"/>
      <c r="B114" s="2585" t="s">
        <v>187</v>
      </c>
      <c r="C114" s="2586"/>
      <c r="D114" s="2586"/>
      <c r="E114" s="2587"/>
      <c r="F114" s="2588" t="str">
        <f>AM12</f>
        <v/>
      </c>
      <c r="G114" s="2589"/>
      <c r="H114" s="2589"/>
      <c r="I114" s="2589"/>
      <c r="J114" s="2589"/>
      <c r="K114" s="2589"/>
      <c r="L114" s="2589"/>
      <c r="M114" s="2589"/>
      <c r="N114" s="2589"/>
      <c r="O114" s="2589"/>
      <c r="P114" s="2589"/>
      <c r="Q114" s="693" t="s">
        <v>55</v>
      </c>
      <c r="R114" s="2589" t="str">
        <f>AM13</f>
        <v/>
      </c>
      <c r="S114" s="2589"/>
      <c r="T114" s="2589"/>
      <c r="U114" s="2589"/>
      <c r="V114" s="2589"/>
      <c r="W114" s="2589"/>
      <c r="X114" s="2589"/>
      <c r="Y114" s="2589"/>
      <c r="Z114" s="2589"/>
      <c r="AA114" s="2589"/>
      <c r="AB114" s="2590"/>
      <c r="AC114" s="2591">
        <f>AM18</f>
        <v>0</v>
      </c>
      <c r="AD114" s="2592"/>
      <c r="AE114" s="2592"/>
      <c r="AF114" s="2592"/>
      <c r="AG114" s="2592"/>
      <c r="AH114" s="2593"/>
      <c r="AI114" s="470" t="str">
        <f>IF(F114="","",DATEDIF(F114-1,R114,"D"))</f>
        <v/>
      </c>
      <c r="AM114" s="470"/>
    </row>
    <row r="115" spans="1:39" s="467" customFormat="1" ht="20.100000000000001" customHeight="1">
      <c r="A115" s="470"/>
      <c r="B115" s="2594" t="s">
        <v>188</v>
      </c>
      <c r="C115" s="2595"/>
      <c r="D115" s="2595"/>
      <c r="E115" s="2596"/>
      <c r="F115" s="2588" t="str">
        <f>AN12</f>
        <v/>
      </c>
      <c r="G115" s="2589"/>
      <c r="H115" s="2589"/>
      <c r="I115" s="2589"/>
      <c r="J115" s="2589"/>
      <c r="K115" s="2589"/>
      <c r="L115" s="2589"/>
      <c r="M115" s="2589"/>
      <c r="N115" s="2589"/>
      <c r="O115" s="2589"/>
      <c r="P115" s="2589"/>
      <c r="Q115" s="693" t="s">
        <v>55</v>
      </c>
      <c r="R115" s="2589" t="str">
        <f>AN13</f>
        <v/>
      </c>
      <c r="S115" s="2589"/>
      <c r="T115" s="2589"/>
      <c r="U115" s="2589"/>
      <c r="V115" s="2589"/>
      <c r="W115" s="2589"/>
      <c r="X115" s="2589"/>
      <c r="Y115" s="2589"/>
      <c r="Z115" s="2589"/>
      <c r="AA115" s="2589"/>
      <c r="AB115" s="2590"/>
      <c r="AC115" s="2597">
        <f>AM32</f>
        <v>0</v>
      </c>
      <c r="AD115" s="2598"/>
      <c r="AE115" s="2598"/>
      <c r="AF115" s="2598"/>
      <c r="AG115" s="2598"/>
      <c r="AH115" s="2599"/>
      <c r="AI115" s="470" t="str">
        <f t="shared" ref="AI115:AI119" si="6">IF(F115="","",DATEDIF(F115-1,R115,"D"))</f>
        <v/>
      </c>
      <c r="AM115" s="470"/>
    </row>
    <row r="116" spans="1:39" s="467" customFormat="1" ht="20.100000000000001" customHeight="1">
      <c r="A116" s="470"/>
      <c r="B116" s="2594" t="s">
        <v>189</v>
      </c>
      <c r="C116" s="2595"/>
      <c r="D116" s="2595"/>
      <c r="E116" s="2596"/>
      <c r="F116" s="2588" t="str">
        <f>AO12</f>
        <v/>
      </c>
      <c r="G116" s="2589"/>
      <c r="H116" s="2589"/>
      <c r="I116" s="2589"/>
      <c r="J116" s="2589"/>
      <c r="K116" s="2589"/>
      <c r="L116" s="2589"/>
      <c r="M116" s="2589"/>
      <c r="N116" s="2589"/>
      <c r="O116" s="2589"/>
      <c r="P116" s="2589"/>
      <c r="Q116" s="693" t="s">
        <v>55</v>
      </c>
      <c r="R116" s="2589" t="str">
        <f>AO13</f>
        <v/>
      </c>
      <c r="S116" s="2589"/>
      <c r="T116" s="2589"/>
      <c r="U116" s="2589"/>
      <c r="V116" s="2589"/>
      <c r="W116" s="2589"/>
      <c r="X116" s="2589"/>
      <c r="Y116" s="2589"/>
      <c r="Z116" s="2589"/>
      <c r="AA116" s="2589"/>
      <c r="AB116" s="2590"/>
      <c r="AC116" s="2597">
        <f>AM46</f>
        <v>0</v>
      </c>
      <c r="AD116" s="2598"/>
      <c r="AE116" s="2598"/>
      <c r="AF116" s="2598"/>
      <c r="AG116" s="2598"/>
      <c r="AH116" s="2599"/>
      <c r="AI116" s="470" t="str">
        <f t="shared" si="6"/>
        <v/>
      </c>
      <c r="AM116" s="470"/>
    </row>
    <row r="117" spans="1:39" s="467" customFormat="1" ht="20.100000000000001" customHeight="1">
      <c r="A117" s="470"/>
      <c r="B117" s="2594" t="s">
        <v>190</v>
      </c>
      <c r="C117" s="2595"/>
      <c r="D117" s="2595"/>
      <c r="E117" s="2596"/>
      <c r="F117" s="2588" t="str">
        <f>AP12</f>
        <v/>
      </c>
      <c r="G117" s="2589"/>
      <c r="H117" s="2589"/>
      <c r="I117" s="2589"/>
      <c r="J117" s="2589"/>
      <c r="K117" s="2589"/>
      <c r="L117" s="2589"/>
      <c r="M117" s="2589"/>
      <c r="N117" s="2589"/>
      <c r="O117" s="2589"/>
      <c r="P117" s="2589"/>
      <c r="Q117" s="693" t="s">
        <v>55</v>
      </c>
      <c r="R117" s="2589" t="str">
        <f>AP13</f>
        <v/>
      </c>
      <c r="S117" s="2589"/>
      <c r="T117" s="2589"/>
      <c r="U117" s="2589"/>
      <c r="V117" s="2589"/>
      <c r="W117" s="2589"/>
      <c r="X117" s="2589"/>
      <c r="Y117" s="2589"/>
      <c r="Z117" s="2589"/>
      <c r="AA117" s="2589"/>
      <c r="AB117" s="2590"/>
      <c r="AC117" s="2597">
        <f>AM60</f>
        <v>0</v>
      </c>
      <c r="AD117" s="2598"/>
      <c r="AE117" s="2598"/>
      <c r="AF117" s="2598"/>
      <c r="AG117" s="2598"/>
      <c r="AH117" s="2599"/>
      <c r="AI117" s="470" t="str">
        <f t="shared" si="6"/>
        <v/>
      </c>
      <c r="AM117" s="470"/>
    </row>
    <row r="118" spans="1:39" s="467" customFormat="1" ht="20.100000000000001" customHeight="1">
      <c r="A118" s="470"/>
      <c r="B118" s="2594" t="s">
        <v>191</v>
      </c>
      <c r="C118" s="2595"/>
      <c r="D118" s="2595"/>
      <c r="E118" s="2596"/>
      <c r="F118" s="2588" t="str">
        <f>AQ12</f>
        <v/>
      </c>
      <c r="G118" s="2589"/>
      <c r="H118" s="2589"/>
      <c r="I118" s="2589"/>
      <c r="J118" s="2589"/>
      <c r="K118" s="2589"/>
      <c r="L118" s="2589"/>
      <c r="M118" s="2589"/>
      <c r="N118" s="2589"/>
      <c r="O118" s="2589"/>
      <c r="P118" s="2589"/>
      <c r="Q118" s="693" t="s">
        <v>55</v>
      </c>
      <c r="R118" s="2589" t="str">
        <f>AQ13</f>
        <v/>
      </c>
      <c r="S118" s="2589"/>
      <c r="T118" s="2589"/>
      <c r="U118" s="2589"/>
      <c r="V118" s="2589"/>
      <c r="W118" s="2589"/>
      <c r="X118" s="2589"/>
      <c r="Y118" s="2589"/>
      <c r="Z118" s="2589"/>
      <c r="AA118" s="2589"/>
      <c r="AB118" s="2590"/>
      <c r="AC118" s="2597">
        <f>AM74</f>
        <v>0</v>
      </c>
      <c r="AD118" s="2598"/>
      <c r="AE118" s="2598"/>
      <c r="AF118" s="2598"/>
      <c r="AG118" s="2598"/>
      <c r="AH118" s="2599"/>
      <c r="AI118" s="470" t="str">
        <f t="shared" si="6"/>
        <v/>
      </c>
      <c r="AM118" s="470"/>
    </row>
    <row r="119" spans="1:39" s="467" customFormat="1" ht="20.100000000000001" customHeight="1">
      <c r="A119" s="470"/>
      <c r="B119" s="2594" t="s">
        <v>192</v>
      </c>
      <c r="C119" s="2595"/>
      <c r="D119" s="2595"/>
      <c r="E119" s="2596"/>
      <c r="F119" s="2588" t="str">
        <f>AR12</f>
        <v/>
      </c>
      <c r="G119" s="2589"/>
      <c r="H119" s="2589"/>
      <c r="I119" s="2589"/>
      <c r="J119" s="2589"/>
      <c r="K119" s="2589"/>
      <c r="L119" s="2589"/>
      <c r="M119" s="2589"/>
      <c r="N119" s="2589"/>
      <c r="O119" s="2589"/>
      <c r="P119" s="2589"/>
      <c r="Q119" s="693" t="s">
        <v>55</v>
      </c>
      <c r="R119" s="2589" t="str">
        <f>AR13</f>
        <v/>
      </c>
      <c r="S119" s="2589"/>
      <c r="T119" s="2589"/>
      <c r="U119" s="2589"/>
      <c r="V119" s="2589"/>
      <c r="W119" s="2589"/>
      <c r="X119" s="2589"/>
      <c r="Y119" s="2589"/>
      <c r="Z119" s="2589"/>
      <c r="AA119" s="2589"/>
      <c r="AB119" s="2590"/>
      <c r="AC119" s="2597">
        <f>AM88</f>
        <v>0</v>
      </c>
      <c r="AD119" s="2598"/>
      <c r="AE119" s="2598"/>
      <c r="AF119" s="2598"/>
      <c r="AG119" s="2598"/>
      <c r="AH119" s="2599"/>
      <c r="AI119" s="470" t="str">
        <f t="shared" si="6"/>
        <v/>
      </c>
      <c r="AM119" s="470"/>
    </row>
    <row r="120" spans="1:39">
      <c r="AM120" s="470"/>
    </row>
  </sheetData>
  <sheetProtection sheet="1" objects="1" scenarios="1" formatCells="0" formatColumns="0" formatRows="0" insertRows="0" deleteRows="0"/>
  <mergeCells count="133">
    <mergeCell ref="B118:E118"/>
    <mergeCell ref="F118:P118"/>
    <mergeCell ref="R118:AB118"/>
    <mergeCell ref="AC118:AH118"/>
    <mergeCell ref="B119:E119"/>
    <mergeCell ref="F119:P119"/>
    <mergeCell ref="R119:AB119"/>
    <mergeCell ref="AC119:AH119"/>
    <mergeCell ref="B116:E116"/>
    <mergeCell ref="F116:P116"/>
    <mergeCell ref="R116:AB116"/>
    <mergeCell ref="AC116:AH116"/>
    <mergeCell ref="B117:E117"/>
    <mergeCell ref="F117:P117"/>
    <mergeCell ref="R117:AB117"/>
    <mergeCell ref="AC117:AH117"/>
    <mergeCell ref="B114:E114"/>
    <mergeCell ref="F114:P114"/>
    <mergeCell ref="R114:AB114"/>
    <mergeCell ref="AC114:AH114"/>
    <mergeCell ref="B115:E115"/>
    <mergeCell ref="F115:P115"/>
    <mergeCell ref="R115:AB115"/>
    <mergeCell ref="AC115:AH115"/>
    <mergeCell ref="B111:C111"/>
    <mergeCell ref="D111:H111"/>
    <mergeCell ref="B112:V112"/>
    <mergeCell ref="B113:E113"/>
    <mergeCell ref="F113:AB113"/>
    <mergeCell ref="AC113:AH113"/>
    <mergeCell ref="B109:C109"/>
    <mergeCell ref="D109:H109"/>
    <mergeCell ref="J109:L109"/>
    <mergeCell ref="M109:AH109"/>
    <mergeCell ref="B110:C110"/>
    <mergeCell ref="D110:H110"/>
    <mergeCell ref="J110:L110"/>
    <mergeCell ref="M110:AH110"/>
    <mergeCell ref="B107:C107"/>
    <mergeCell ref="D107:H107"/>
    <mergeCell ref="J107:L107"/>
    <mergeCell ref="M107:AH107"/>
    <mergeCell ref="B108:C108"/>
    <mergeCell ref="D108:H108"/>
    <mergeCell ref="J108:L108"/>
    <mergeCell ref="M108:AH108"/>
    <mergeCell ref="B105:C105"/>
    <mergeCell ref="D105:H105"/>
    <mergeCell ref="J105:L105"/>
    <mergeCell ref="M105:AH105"/>
    <mergeCell ref="B106:C106"/>
    <mergeCell ref="D106:H106"/>
    <mergeCell ref="J106:L106"/>
    <mergeCell ref="M106:AH106"/>
    <mergeCell ref="B102:C102"/>
    <mergeCell ref="D102:H102"/>
    <mergeCell ref="B103:C103"/>
    <mergeCell ref="D103:H103"/>
    <mergeCell ref="J103:L104"/>
    <mergeCell ref="M103:AH104"/>
    <mergeCell ref="B104:C104"/>
    <mergeCell ref="D104:H104"/>
    <mergeCell ref="B100:C100"/>
    <mergeCell ref="D100:E100"/>
    <mergeCell ref="G100:H100"/>
    <mergeCell ref="B101:C101"/>
    <mergeCell ref="D101:E101"/>
    <mergeCell ref="G101:H101"/>
    <mergeCell ref="B99:C99"/>
    <mergeCell ref="D99:E99"/>
    <mergeCell ref="G99:H99"/>
    <mergeCell ref="J99:K99"/>
    <mergeCell ref="L99:Z99"/>
    <mergeCell ref="AA99:AD99"/>
    <mergeCell ref="B98:C98"/>
    <mergeCell ref="D98:E98"/>
    <mergeCell ref="G98:H98"/>
    <mergeCell ref="J98:K98"/>
    <mergeCell ref="L98:Z98"/>
    <mergeCell ref="AA98:AD98"/>
    <mergeCell ref="B97:C97"/>
    <mergeCell ref="D97:E97"/>
    <mergeCell ref="G97:H97"/>
    <mergeCell ref="J97:K97"/>
    <mergeCell ref="L97:Z97"/>
    <mergeCell ref="AA97:AD97"/>
    <mergeCell ref="B96:C96"/>
    <mergeCell ref="D96:E96"/>
    <mergeCell ref="G96:H96"/>
    <mergeCell ref="J96:K96"/>
    <mergeCell ref="L96:Z96"/>
    <mergeCell ref="AA96:AD96"/>
    <mergeCell ref="AA94:AD94"/>
    <mergeCell ref="AH94:AI94"/>
    <mergeCell ref="B95:C95"/>
    <mergeCell ref="D95:E95"/>
    <mergeCell ref="G95:H95"/>
    <mergeCell ref="J95:K95"/>
    <mergeCell ref="L95:Z95"/>
    <mergeCell ref="AA95:AD95"/>
    <mergeCell ref="B93:H93"/>
    <mergeCell ref="J93:Z93"/>
    <mergeCell ref="B94:C94"/>
    <mergeCell ref="D94:H94"/>
    <mergeCell ref="J94:K94"/>
    <mergeCell ref="L94:Z94"/>
    <mergeCell ref="AC76:AD76"/>
    <mergeCell ref="A78:A88"/>
    <mergeCell ref="B78:B88"/>
    <mergeCell ref="B90:AH90"/>
    <mergeCell ref="V92:Y92"/>
    <mergeCell ref="Z92:AA92"/>
    <mergeCell ref="AC92:AF92"/>
    <mergeCell ref="AG92:AH92"/>
    <mergeCell ref="AC48:AD48"/>
    <mergeCell ref="A50:A60"/>
    <mergeCell ref="B50:B60"/>
    <mergeCell ref="AC62:AD62"/>
    <mergeCell ref="A64:A74"/>
    <mergeCell ref="B64:B74"/>
    <mergeCell ref="AC20:AD20"/>
    <mergeCell ref="A22:A32"/>
    <mergeCell ref="B22:B32"/>
    <mergeCell ref="AC34:AD34"/>
    <mergeCell ref="A36:A46"/>
    <mergeCell ref="B36:B46"/>
    <mergeCell ref="A2:AI2"/>
    <mergeCell ref="B4:F4"/>
    <mergeCell ref="G4:S4"/>
    <mergeCell ref="X4:AG4"/>
    <mergeCell ref="AC6:AD6"/>
    <mergeCell ref="A8:A18"/>
    <mergeCell ref="B8:B18"/>
  </mergeCells>
  <phoneticPr fontId="14"/>
  <conditionalFormatting sqref="D95:E101 G95:H101">
    <cfRule type="cellIs" dxfId="349" priority="9" stopIfTrue="1" operator="equal">
      <formula>""</formula>
    </cfRule>
  </conditionalFormatting>
  <conditionalFormatting sqref="D10:AH18">
    <cfRule type="cellIs" dxfId="348" priority="51" stopIfTrue="1" operator="equal">
      <formula>""</formula>
    </cfRule>
  </conditionalFormatting>
  <conditionalFormatting sqref="D24:AH32">
    <cfRule type="cellIs" dxfId="347" priority="43" stopIfTrue="1" operator="equal">
      <formula>""</formula>
    </cfRule>
  </conditionalFormatting>
  <conditionalFormatting sqref="D38:AH46">
    <cfRule type="cellIs" dxfId="346" priority="35" stopIfTrue="1" operator="equal">
      <formula>""</formula>
    </cfRule>
  </conditionalFormatting>
  <conditionalFormatting sqref="D52:AH60">
    <cfRule type="cellIs" dxfId="345" priority="27" stopIfTrue="1" operator="equal">
      <formula>""</formula>
    </cfRule>
  </conditionalFormatting>
  <conditionalFormatting sqref="D66:AH74">
    <cfRule type="cellIs" dxfId="344" priority="19" stopIfTrue="1" operator="equal">
      <formula>""</formula>
    </cfRule>
  </conditionalFormatting>
  <conditionalFormatting sqref="D80:AH88">
    <cfRule type="cellIs" dxfId="343" priority="11" stopIfTrue="1" operator="equal">
      <formula>""</formula>
    </cfRule>
  </conditionalFormatting>
  <conditionalFormatting sqref="L95:Z99">
    <cfRule type="cellIs" dxfId="342" priority="10" stopIfTrue="1" operator="equal">
      <formula>""</formula>
    </cfRule>
  </conditionalFormatting>
  <conditionalFormatting sqref="M105:AH110">
    <cfRule type="cellIs" dxfId="341" priority="8" operator="equal">
      <formula>""</formula>
    </cfRule>
  </conditionalFormatting>
  <conditionalFormatting sqref="Z92:AA92">
    <cfRule type="expression" dxfId="340" priority="6">
      <formula>Z92&lt;&gt;INT(Z92)</formula>
    </cfRule>
  </conditionalFormatting>
  <conditionalFormatting sqref="AG92:AH92">
    <cfRule type="expression" dxfId="339" priority="5">
      <formula>AG92&lt;&gt;INT(AG92)</formula>
    </cfRule>
  </conditionalFormatting>
  <conditionalFormatting sqref="AI113">
    <cfRule type="expression" dxfId="338" priority="95">
      <formula>$AI$193&lt;28</formula>
    </cfRule>
  </conditionalFormatting>
  <conditionalFormatting sqref="AI115:AI119">
    <cfRule type="cellIs" dxfId="337" priority="94" operator="lessThan">
      <formula>28</formula>
    </cfRule>
  </conditionalFormatting>
  <dataValidations count="3">
    <dataValidation type="list" allowBlank="1" showInputMessage="1" showErrorMessage="1" sqref="D14:AH14 D28:AH28 D42:AH42 D56:AH56 D70:AH70 D84:AH84" xr:uid="{00000000-0002-0000-0C00-000000000000}">
      <formula1>"○,△"</formula1>
    </dataValidation>
    <dataValidation imeMode="hiragana" allowBlank="1" showInputMessage="1" showErrorMessage="1" sqref="D9:AH9 D23:AH23 D37:AH37 D51:AH51 D65:AH65 D79:AH79" xr:uid="{00000000-0002-0000-0C00-000001000000}"/>
    <dataValidation imeMode="off" allowBlank="1" showInputMessage="1" showErrorMessage="1" sqref="L95:Z99 L102 N102:Z102 M102:M103 M105:M110 D95:E101 G95:H101" xr:uid="{00000000-0002-0000-0C00-000002000000}"/>
  </dataValidations>
  <printOptions horizontalCentered="1"/>
  <pageMargins left="0.62992125984251968" right="0.62992125984251968" top="0.39370078740157483" bottom="0.39370078740157483" header="0" footer="0.19685039370078741"/>
  <pageSetup paperSize="9" scale="37" orientation="portrait" r:id="rId1"/>
  <headerFooter scaleWithDoc="0">
    <oddFooter>&amp;R令和６年４月１日以降に申請する訓練科から適用</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7">
    <pageSetUpPr fitToPage="1"/>
  </sheetPr>
  <dimension ref="A1:AU109"/>
  <sheetViews>
    <sheetView view="pageBreakPreview" zoomScale="70" zoomScaleNormal="100" zoomScaleSheetLayoutView="70" workbookViewId="0">
      <selection activeCell="AA14" sqref="AA14"/>
    </sheetView>
  </sheetViews>
  <sheetFormatPr defaultRowHeight="13.5"/>
  <cols>
    <col min="1" max="1" width="3.125" style="529" customWidth="1"/>
    <col min="2" max="2" width="4.25" style="529" customWidth="1"/>
    <col min="3" max="3" width="13.125" style="529" customWidth="1"/>
    <col min="4" max="7" width="4.5" style="443" customWidth="1"/>
    <col min="8" max="8" width="5.125" style="443" customWidth="1"/>
    <col min="9" max="34" width="4.5" style="443" customWidth="1"/>
    <col min="35" max="35" width="8.375" style="443" customWidth="1"/>
    <col min="36" max="36" width="12.5" style="443" customWidth="1"/>
    <col min="37" max="41" width="4.125" style="443" customWidth="1"/>
    <col min="42" max="16384" width="9" style="443"/>
  </cols>
  <sheetData>
    <row r="1" spans="1:37" ht="33" customHeight="1">
      <c r="AE1" s="444"/>
      <c r="AF1" s="444"/>
      <c r="AG1" s="444"/>
      <c r="AH1" s="251"/>
      <c r="AI1" s="252"/>
      <c r="AJ1" s="253" t="s">
        <v>727</v>
      </c>
    </row>
    <row r="2" spans="1:37" ht="20.25" customHeight="1">
      <c r="A2" s="2539" t="s">
        <v>718</v>
      </c>
      <c r="B2" s="2539"/>
      <c r="C2" s="2539"/>
      <c r="D2" s="2539"/>
      <c r="E2" s="2539"/>
      <c r="F2" s="2539"/>
      <c r="G2" s="2539"/>
      <c r="H2" s="2539"/>
      <c r="I2" s="2539"/>
      <c r="J2" s="2539"/>
      <c r="K2" s="2539"/>
      <c r="L2" s="2539"/>
      <c r="M2" s="2539"/>
      <c r="N2" s="2539"/>
      <c r="O2" s="2539"/>
      <c r="P2" s="2539"/>
      <c r="Q2" s="2539"/>
      <c r="R2" s="2539"/>
      <c r="S2" s="2539"/>
      <c r="T2" s="2539"/>
      <c r="U2" s="2539"/>
      <c r="V2" s="2539"/>
      <c r="W2" s="2539"/>
      <c r="X2" s="2539"/>
      <c r="Y2" s="2539"/>
      <c r="Z2" s="2539"/>
      <c r="AA2" s="2539"/>
      <c r="AB2" s="2539"/>
      <c r="AC2" s="2539"/>
      <c r="AD2" s="2539"/>
      <c r="AE2" s="2539"/>
      <c r="AF2" s="2539"/>
      <c r="AG2" s="2539"/>
      <c r="AH2" s="2539"/>
      <c r="AI2" s="2539"/>
    </row>
    <row r="3" spans="1:37" ht="9.75" customHeight="1">
      <c r="A3" s="445"/>
      <c r="B3" s="445"/>
      <c r="C3" s="445"/>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445"/>
    </row>
    <row r="4" spans="1:37" ht="19.5" customHeight="1">
      <c r="B4" s="2540" t="s">
        <v>719</v>
      </c>
      <c r="C4" s="2540"/>
      <c r="D4" s="2540"/>
      <c r="E4" s="2540"/>
      <c r="F4" s="2540"/>
      <c r="G4" s="2601" t="s">
        <v>1152</v>
      </c>
      <c r="H4" s="2601"/>
      <c r="I4" s="2601"/>
      <c r="J4" s="2601"/>
      <c r="K4" s="2601"/>
      <c r="L4" s="2601"/>
      <c r="M4" s="2601"/>
      <c r="N4" s="2601"/>
      <c r="O4" s="2601"/>
      <c r="P4" s="2601"/>
      <c r="Q4" s="2601"/>
      <c r="R4" s="2601"/>
      <c r="S4" s="2601"/>
      <c r="T4" s="473" t="s">
        <v>728</v>
      </c>
      <c r="U4" s="473"/>
      <c r="V4" s="473"/>
      <c r="W4" s="473"/>
      <c r="X4" s="2602" t="s">
        <v>1152</v>
      </c>
      <c r="Y4" s="2602"/>
      <c r="Z4" s="2602"/>
      <c r="AA4" s="2602"/>
      <c r="AB4" s="2602"/>
      <c r="AC4" s="2602"/>
      <c r="AD4" s="2602"/>
      <c r="AE4" s="2602"/>
      <c r="AF4" s="2602"/>
      <c r="AG4" s="2602"/>
      <c r="AH4" s="473"/>
      <c r="AI4" s="473"/>
      <c r="AJ4" s="473"/>
      <c r="AK4" s="473"/>
    </row>
    <row r="5" spans="1:37" ht="19.5" customHeight="1">
      <c r="B5" s="691"/>
      <c r="C5" s="691"/>
      <c r="D5" s="691"/>
      <c r="E5" s="691"/>
      <c r="F5" s="691"/>
      <c r="G5" s="692"/>
      <c r="H5" s="692"/>
      <c r="I5" s="692"/>
      <c r="J5" s="692"/>
      <c r="K5" s="692"/>
      <c r="L5" s="692"/>
      <c r="M5" s="692"/>
      <c r="N5" s="692"/>
      <c r="O5" s="692"/>
      <c r="P5" s="692"/>
      <c r="Q5" s="692"/>
      <c r="R5" s="692"/>
      <c r="S5" s="692"/>
      <c r="T5" s="473"/>
      <c r="U5" s="473"/>
      <c r="V5" s="473"/>
      <c r="W5" s="473"/>
      <c r="X5" s="511"/>
      <c r="Y5" s="511"/>
      <c r="Z5" s="511"/>
      <c r="AA5" s="511"/>
      <c r="AB5" s="511"/>
      <c r="AC5" s="511"/>
      <c r="AD5" s="511"/>
      <c r="AE5" s="511"/>
      <c r="AF5" s="511"/>
      <c r="AG5" s="511"/>
      <c r="AH5" s="473"/>
      <c r="AI5" s="473"/>
      <c r="AJ5" s="473"/>
      <c r="AK5" s="473"/>
    </row>
    <row r="6" spans="1:37" ht="19.5" customHeight="1">
      <c r="B6" s="691"/>
      <c r="C6" s="691"/>
      <c r="D6" s="691"/>
      <c r="E6" s="691"/>
      <c r="F6" s="691"/>
      <c r="G6" s="692"/>
      <c r="H6" s="692"/>
      <c r="I6" s="692"/>
      <c r="J6" s="692"/>
      <c r="K6" s="692"/>
      <c r="L6" s="692"/>
      <c r="M6" s="692"/>
      <c r="N6" s="692"/>
      <c r="O6" s="692"/>
      <c r="P6" s="692"/>
      <c r="Q6" s="692"/>
      <c r="R6" s="692"/>
      <c r="S6" s="692"/>
      <c r="T6" s="530" t="s">
        <v>720</v>
      </c>
      <c r="U6" s="531"/>
      <c r="V6" s="531"/>
      <c r="W6" s="531"/>
      <c r="X6" s="531"/>
      <c r="Y6" s="531"/>
      <c r="Z6" s="531"/>
      <c r="AA6" s="531"/>
      <c r="AB6" s="531"/>
      <c r="AC6" s="2532">
        <f>SUM(AI13,AI18)</f>
        <v>87</v>
      </c>
      <c r="AD6" s="2532"/>
      <c r="AE6" s="531"/>
      <c r="AF6" s="531"/>
      <c r="AG6" s="531"/>
      <c r="AH6" s="473"/>
      <c r="AI6" s="473"/>
      <c r="AJ6" s="473"/>
      <c r="AK6" s="473"/>
    </row>
    <row r="7" spans="1:37" ht="9.75" customHeight="1">
      <c r="A7" s="446"/>
      <c r="B7" s="447"/>
      <c r="C7" s="447"/>
      <c r="D7" s="447"/>
      <c r="E7" s="447"/>
      <c r="F7" s="448"/>
      <c r="G7" s="448"/>
      <c r="H7" s="448"/>
      <c r="I7" s="448"/>
      <c r="J7" s="448"/>
      <c r="K7" s="528"/>
      <c r="L7" s="528"/>
      <c r="M7" s="528"/>
      <c r="N7" s="528"/>
      <c r="O7" s="528"/>
      <c r="P7" s="528"/>
      <c r="Q7" s="528"/>
      <c r="R7" s="449"/>
      <c r="S7" s="449"/>
      <c r="T7" s="449"/>
      <c r="U7" s="449"/>
      <c r="V7" s="449"/>
      <c r="W7" s="449"/>
      <c r="X7" s="449"/>
      <c r="Y7" s="449"/>
      <c r="Z7" s="484"/>
      <c r="AA7" s="476"/>
      <c r="AB7" s="449"/>
      <c r="AC7" s="449"/>
      <c r="AD7" s="449"/>
      <c r="AE7" s="449"/>
      <c r="AF7" s="449"/>
      <c r="AG7" s="449"/>
      <c r="AH7" s="449"/>
    </row>
    <row r="8" spans="1:37" ht="15.75" customHeight="1">
      <c r="A8" s="2533" t="s">
        <v>842</v>
      </c>
      <c r="B8" s="477" t="s">
        <v>208</v>
      </c>
      <c r="C8" s="477"/>
      <c r="D8" s="450">
        <v>10</v>
      </c>
      <c r="E8" s="451"/>
      <c r="F8" s="478"/>
      <c r="G8" s="451"/>
      <c r="H8" s="478"/>
      <c r="I8" s="451"/>
      <c r="J8" s="478"/>
      <c r="K8" s="451"/>
      <c r="L8" s="478"/>
      <c r="M8" s="451"/>
      <c r="N8" s="478"/>
      <c r="O8" s="451"/>
      <c r="P8" s="478"/>
      <c r="Q8" s="451"/>
      <c r="R8" s="478"/>
      <c r="S8" s="451"/>
      <c r="T8" s="451"/>
      <c r="U8" s="451"/>
      <c r="V8" s="451"/>
      <c r="W8" s="451"/>
      <c r="X8" s="451"/>
      <c r="Y8" s="451"/>
      <c r="Z8" s="519"/>
      <c r="AA8" s="451"/>
      <c r="AB8" s="451"/>
      <c r="AC8" s="451"/>
      <c r="AD8" s="451"/>
      <c r="AE8" s="451"/>
      <c r="AF8" s="451"/>
      <c r="AG8" s="451"/>
      <c r="AH8" s="452"/>
      <c r="AI8" s="453"/>
    </row>
    <row r="9" spans="1:37" ht="15.75" customHeight="1">
      <c r="A9" s="2533"/>
      <c r="B9" s="477" t="s">
        <v>117</v>
      </c>
      <c r="C9" s="477"/>
      <c r="D9" s="450">
        <v>1</v>
      </c>
      <c r="E9" s="451">
        <v>2</v>
      </c>
      <c r="F9" s="451">
        <v>3</v>
      </c>
      <c r="G9" s="451">
        <v>4</v>
      </c>
      <c r="H9" s="451">
        <v>5</v>
      </c>
      <c r="I9" s="451">
        <v>6</v>
      </c>
      <c r="J9" s="519">
        <v>7</v>
      </c>
      <c r="K9" s="451">
        <v>8</v>
      </c>
      <c r="L9" s="451">
        <v>9</v>
      </c>
      <c r="M9" s="451">
        <v>10</v>
      </c>
      <c r="N9" s="451">
        <v>11</v>
      </c>
      <c r="O9" s="451">
        <v>12</v>
      </c>
      <c r="P9" s="451">
        <v>13</v>
      </c>
      <c r="Q9" s="451">
        <v>14</v>
      </c>
      <c r="R9" s="527">
        <v>15</v>
      </c>
      <c r="S9" s="451">
        <v>16</v>
      </c>
      <c r="T9" s="451">
        <v>17</v>
      </c>
      <c r="U9" s="451">
        <v>18</v>
      </c>
      <c r="V9" s="451">
        <v>19</v>
      </c>
      <c r="W9" s="451">
        <v>20</v>
      </c>
      <c r="X9" s="451">
        <v>21</v>
      </c>
      <c r="Y9" s="451">
        <v>22</v>
      </c>
      <c r="Z9" s="519">
        <v>23</v>
      </c>
      <c r="AA9" s="451">
        <v>24</v>
      </c>
      <c r="AB9" s="451">
        <v>25</v>
      </c>
      <c r="AC9" s="451">
        <v>26</v>
      </c>
      <c r="AD9" s="451">
        <v>27</v>
      </c>
      <c r="AE9" s="451">
        <v>28</v>
      </c>
      <c r="AF9" s="451">
        <v>29</v>
      </c>
      <c r="AG9" s="451">
        <v>30</v>
      </c>
      <c r="AH9" s="454">
        <v>31</v>
      </c>
      <c r="AI9" s="453"/>
    </row>
    <row r="10" spans="1:37" ht="15.75" customHeight="1">
      <c r="A10" s="2533"/>
      <c r="B10" s="477" t="s">
        <v>721</v>
      </c>
      <c r="C10" s="477"/>
      <c r="D10" s="450" t="s">
        <v>733</v>
      </c>
      <c r="E10" s="451" t="s">
        <v>117</v>
      </c>
      <c r="F10" s="455" t="s">
        <v>193</v>
      </c>
      <c r="G10" s="455" t="s">
        <v>735</v>
      </c>
      <c r="H10" s="455" t="s">
        <v>736</v>
      </c>
      <c r="I10" s="455" t="s">
        <v>737</v>
      </c>
      <c r="J10" s="520" t="s">
        <v>730</v>
      </c>
      <c r="K10" s="455" t="s">
        <v>732</v>
      </c>
      <c r="L10" s="455" t="s">
        <v>734</v>
      </c>
      <c r="M10" s="455" t="s">
        <v>193</v>
      </c>
      <c r="N10" s="455" t="s">
        <v>735</v>
      </c>
      <c r="O10" s="455" t="s">
        <v>736</v>
      </c>
      <c r="P10" s="455" t="s">
        <v>737</v>
      </c>
      <c r="Q10" s="455" t="s">
        <v>730</v>
      </c>
      <c r="R10" s="532" t="s">
        <v>732</v>
      </c>
      <c r="S10" s="455" t="s">
        <v>734</v>
      </c>
      <c r="T10" s="455" t="s">
        <v>193</v>
      </c>
      <c r="U10" s="455" t="s">
        <v>735</v>
      </c>
      <c r="V10" s="455" t="s">
        <v>736</v>
      </c>
      <c r="W10" s="455" t="s">
        <v>737</v>
      </c>
      <c r="X10" s="455" t="s">
        <v>730</v>
      </c>
      <c r="Y10" s="455" t="s">
        <v>732</v>
      </c>
      <c r="Z10" s="520" t="s">
        <v>734</v>
      </c>
      <c r="AA10" s="455" t="s">
        <v>193</v>
      </c>
      <c r="AB10" s="455" t="s">
        <v>735</v>
      </c>
      <c r="AC10" s="455" t="s">
        <v>736</v>
      </c>
      <c r="AD10" s="455" t="s">
        <v>737</v>
      </c>
      <c r="AE10" s="455" t="s">
        <v>730</v>
      </c>
      <c r="AF10" s="455" t="s">
        <v>732</v>
      </c>
      <c r="AG10" s="455" t="s">
        <v>734</v>
      </c>
      <c r="AH10" s="456" t="s">
        <v>193</v>
      </c>
      <c r="AI10" s="453"/>
    </row>
    <row r="11" spans="1:37" ht="23.25" customHeight="1">
      <c r="A11" s="2534"/>
      <c r="B11" s="477"/>
      <c r="C11" s="460" t="s">
        <v>667</v>
      </c>
      <c r="D11" s="461">
        <v>1</v>
      </c>
      <c r="E11" s="462">
        <v>1</v>
      </c>
      <c r="F11" s="463">
        <v>1</v>
      </c>
      <c r="G11" s="462">
        <v>1</v>
      </c>
      <c r="H11" s="463">
        <v>1</v>
      </c>
      <c r="I11" s="462">
        <v>1</v>
      </c>
      <c r="J11" s="463">
        <v>1</v>
      </c>
      <c r="K11" s="462">
        <v>2</v>
      </c>
      <c r="L11" s="462">
        <v>2</v>
      </c>
      <c r="M11" s="462">
        <v>2</v>
      </c>
      <c r="N11" s="463">
        <v>2</v>
      </c>
      <c r="O11" s="462">
        <v>2</v>
      </c>
      <c r="P11" s="463">
        <v>2</v>
      </c>
      <c r="Q11" s="462">
        <v>2</v>
      </c>
      <c r="R11" s="533">
        <v>3</v>
      </c>
      <c r="S11" s="462">
        <v>3</v>
      </c>
      <c r="T11" s="462">
        <v>3</v>
      </c>
      <c r="U11" s="462">
        <v>3</v>
      </c>
      <c r="V11" s="462">
        <v>3</v>
      </c>
      <c r="W11" s="462">
        <v>3</v>
      </c>
      <c r="X11" s="462">
        <v>3</v>
      </c>
      <c r="Y11" s="462">
        <v>3</v>
      </c>
      <c r="Z11" s="521">
        <v>3</v>
      </c>
      <c r="AA11" s="462">
        <v>4</v>
      </c>
      <c r="AB11" s="462">
        <v>4</v>
      </c>
      <c r="AC11" s="462">
        <v>4</v>
      </c>
      <c r="AD11" s="462">
        <v>4</v>
      </c>
      <c r="AE11" s="462">
        <v>4</v>
      </c>
      <c r="AF11" s="462">
        <v>4</v>
      </c>
      <c r="AG11" s="462">
        <v>4</v>
      </c>
      <c r="AH11" s="464">
        <v>4</v>
      </c>
      <c r="AI11" s="453"/>
    </row>
    <row r="12" spans="1:37" ht="240.75" customHeight="1">
      <c r="A12" s="2534"/>
      <c r="B12" s="2536" t="s">
        <v>722</v>
      </c>
      <c r="C12" s="479" t="s">
        <v>751</v>
      </c>
      <c r="D12" s="485" t="s">
        <v>756</v>
      </c>
      <c r="E12" s="486" t="s">
        <v>756</v>
      </c>
      <c r="F12" s="486" t="s">
        <v>756</v>
      </c>
      <c r="G12" s="486" t="s">
        <v>756</v>
      </c>
      <c r="H12" s="486" t="s">
        <v>756</v>
      </c>
      <c r="I12" s="486" t="s">
        <v>756</v>
      </c>
      <c r="J12" s="487" t="s">
        <v>745</v>
      </c>
      <c r="K12" s="486" t="s">
        <v>755</v>
      </c>
      <c r="L12" s="488" t="s">
        <v>755</v>
      </c>
      <c r="M12" s="486" t="s">
        <v>755</v>
      </c>
      <c r="N12" s="488" t="s">
        <v>755</v>
      </c>
      <c r="O12" s="486" t="s">
        <v>755</v>
      </c>
      <c r="P12" s="488" t="s">
        <v>755</v>
      </c>
      <c r="Q12" s="486" t="s">
        <v>745</v>
      </c>
      <c r="R12" s="534" t="s">
        <v>753</v>
      </c>
      <c r="S12" s="486" t="s">
        <v>753</v>
      </c>
      <c r="T12" s="486" t="s">
        <v>753</v>
      </c>
      <c r="U12" s="486" t="s">
        <v>753</v>
      </c>
      <c r="V12" s="486" t="s">
        <v>753</v>
      </c>
      <c r="W12" s="486" t="s">
        <v>753</v>
      </c>
      <c r="X12" s="486" t="s">
        <v>753</v>
      </c>
      <c r="Y12" s="486" t="s">
        <v>753</v>
      </c>
      <c r="Z12" s="522" t="s">
        <v>745</v>
      </c>
      <c r="AA12" s="486" t="s">
        <v>754</v>
      </c>
      <c r="AB12" s="486" t="s">
        <v>754</v>
      </c>
      <c r="AC12" s="486" t="s">
        <v>754</v>
      </c>
      <c r="AD12" s="486" t="s">
        <v>754</v>
      </c>
      <c r="AE12" s="486" t="s">
        <v>754</v>
      </c>
      <c r="AF12" s="486" t="s">
        <v>754</v>
      </c>
      <c r="AG12" s="486" t="s">
        <v>754</v>
      </c>
      <c r="AH12" s="489" t="s">
        <v>745</v>
      </c>
      <c r="AI12" s="518"/>
    </row>
    <row r="13" spans="1:37" ht="30.75" customHeight="1" thickBot="1">
      <c r="A13" s="2534"/>
      <c r="B13" s="2537"/>
      <c r="C13" s="589" t="s">
        <v>1160</v>
      </c>
      <c r="D13" s="514">
        <v>20</v>
      </c>
      <c r="E13" s="515"/>
      <c r="F13" s="516"/>
      <c r="G13" s="515"/>
      <c r="H13" s="516"/>
      <c r="I13" s="515"/>
      <c r="J13" s="516"/>
      <c r="K13" s="515">
        <v>20</v>
      </c>
      <c r="L13" s="515"/>
      <c r="M13" s="515"/>
      <c r="N13" s="516"/>
      <c r="O13" s="515"/>
      <c r="P13" s="516"/>
      <c r="Q13" s="515"/>
      <c r="R13" s="535">
        <v>20</v>
      </c>
      <c r="S13" s="515"/>
      <c r="T13" s="515"/>
      <c r="U13" s="515"/>
      <c r="V13" s="515"/>
      <c r="W13" s="515"/>
      <c r="X13" s="515"/>
      <c r="Y13" s="515"/>
      <c r="Z13" s="523"/>
      <c r="AA13" s="515">
        <v>20</v>
      </c>
      <c r="AB13" s="515"/>
      <c r="AC13" s="515"/>
      <c r="AD13" s="515"/>
      <c r="AE13" s="515"/>
      <c r="AF13" s="515"/>
      <c r="AG13" s="515"/>
      <c r="AH13" s="517"/>
      <c r="AI13" s="576">
        <f>SUM(D13:AH13)</f>
        <v>80</v>
      </c>
      <c r="AJ13" s="577" t="s">
        <v>884</v>
      </c>
    </row>
    <row r="14" spans="1:37" ht="240.75" customHeight="1">
      <c r="A14" s="2534"/>
      <c r="B14" s="2537"/>
      <c r="C14" s="503" t="s">
        <v>750</v>
      </c>
      <c r="D14" s="504" t="s">
        <v>752</v>
      </c>
      <c r="E14" s="505"/>
      <c r="F14" s="506"/>
      <c r="G14" s="507"/>
      <c r="H14" s="506"/>
      <c r="I14" s="505"/>
      <c r="J14" s="824" t="s">
        <v>723</v>
      </c>
      <c r="K14" s="823"/>
      <c r="L14" s="825"/>
      <c r="M14" s="823"/>
      <c r="N14" s="826" t="s">
        <v>723</v>
      </c>
      <c r="O14" s="823"/>
      <c r="P14" s="826"/>
      <c r="Q14" s="823"/>
      <c r="R14" s="827"/>
      <c r="S14" s="822"/>
      <c r="T14" s="822"/>
      <c r="U14" s="822"/>
      <c r="V14" s="822"/>
      <c r="W14" s="822" t="s">
        <v>723</v>
      </c>
      <c r="X14" s="822"/>
      <c r="Y14" s="823" t="s">
        <v>742</v>
      </c>
      <c r="Z14" s="828"/>
      <c r="AA14" s="823"/>
      <c r="AB14" s="823"/>
      <c r="AC14" s="823" t="s">
        <v>738</v>
      </c>
      <c r="AD14" s="823"/>
      <c r="AE14" s="823" t="s">
        <v>740</v>
      </c>
      <c r="AF14" s="822" t="s">
        <v>744</v>
      </c>
      <c r="AG14" s="496"/>
      <c r="AH14" s="499"/>
      <c r="AI14" s="459"/>
    </row>
    <row r="15" spans="1:37" ht="25.5" customHeight="1">
      <c r="A15" s="2534"/>
      <c r="B15" s="2537"/>
      <c r="C15" s="460" t="s">
        <v>749</v>
      </c>
      <c r="D15" s="508" t="s">
        <v>1314</v>
      </c>
      <c r="E15" s="509"/>
      <c r="F15" s="510"/>
      <c r="G15" s="509"/>
      <c r="H15" s="510"/>
      <c r="I15" s="509"/>
      <c r="J15" s="510" t="s">
        <v>1313</v>
      </c>
      <c r="K15" s="462"/>
      <c r="L15" s="462"/>
      <c r="M15" s="462"/>
      <c r="N15" s="463" t="s">
        <v>1313</v>
      </c>
      <c r="O15" s="462"/>
      <c r="P15" s="463"/>
      <c r="Q15" s="462"/>
      <c r="R15" s="533"/>
      <c r="S15" s="462"/>
      <c r="T15" s="462"/>
      <c r="U15" s="462"/>
      <c r="V15" s="462"/>
      <c r="W15" s="462" t="s">
        <v>1313</v>
      </c>
      <c r="X15" s="462"/>
      <c r="Y15" s="462" t="s">
        <v>1313</v>
      </c>
      <c r="Z15" s="521"/>
      <c r="AA15" s="462"/>
      <c r="AB15" s="462"/>
      <c r="AC15" s="462" t="s">
        <v>1313</v>
      </c>
      <c r="AD15" s="462"/>
      <c r="AE15" s="462"/>
      <c r="AF15" s="462" t="s">
        <v>1315</v>
      </c>
      <c r="AG15" s="462"/>
      <c r="AH15" s="464"/>
      <c r="AI15" s="465"/>
      <c r="AJ15" s="466"/>
    </row>
    <row r="16" spans="1:37" ht="27.75" customHeight="1">
      <c r="A16" s="2534"/>
      <c r="B16" s="2537"/>
      <c r="C16" s="460" t="s">
        <v>747</v>
      </c>
      <c r="D16" s="480">
        <v>0.54166666666666663</v>
      </c>
      <c r="E16" s="462"/>
      <c r="F16" s="463"/>
      <c r="G16" s="482"/>
      <c r="H16" s="463"/>
      <c r="I16" s="462"/>
      <c r="J16" s="481">
        <v>0.375</v>
      </c>
      <c r="K16" s="462"/>
      <c r="L16" s="462"/>
      <c r="M16" s="462"/>
      <c r="N16" s="481">
        <v>0.375</v>
      </c>
      <c r="O16" s="462"/>
      <c r="P16" s="463"/>
      <c r="Q16" s="462"/>
      <c r="R16" s="533"/>
      <c r="S16" s="462"/>
      <c r="T16" s="462"/>
      <c r="U16" s="462"/>
      <c r="V16" s="462"/>
      <c r="W16" s="482">
        <v>0.375</v>
      </c>
      <c r="X16" s="462"/>
      <c r="Y16" s="482">
        <v>0.41666666666666669</v>
      </c>
      <c r="Z16" s="524"/>
      <c r="AA16" s="462"/>
      <c r="AB16" s="462"/>
      <c r="AC16" s="482">
        <v>0.41666666666666669</v>
      </c>
      <c r="AD16" s="462"/>
      <c r="AE16" s="482">
        <v>0.625</v>
      </c>
      <c r="AF16" s="482">
        <v>0.58333333333333337</v>
      </c>
      <c r="AG16" s="462"/>
      <c r="AH16" s="464"/>
      <c r="AI16" s="562"/>
      <c r="AJ16" s="466"/>
    </row>
    <row r="17" spans="1:36" ht="27.75" customHeight="1">
      <c r="A17" s="2535"/>
      <c r="B17" s="2537"/>
      <c r="C17" s="460" t="s">
        <v>748</v>
      </c>
      <c r="D17" s="480">
        <v>0.60416666666666663</v>
      </c>
      <c r="E17" s="462"/>
      <c r="F17" s="463"/>
      <c r="G17" s="482"/>
      <c r="H17" s="463"/>
      <c r="I17" s="462"/>
      <c r="J17" s="481">
        <v>0.625</v>
      </c>
      <c r="K17" s="462"/>
      <c r="L17" s="462"/>
      <c r="M17" s="462"/>
      <c r="N17" s="481">
        <v>0.625</v>
      </c>
      <c r="O17" s="462"/>
      <c r="P17" s="463"/>
      <c r="Q17" s="462"/>
      <c r="R17" s="533"/>
      <c r="S17" s="462"/>
      <c r="T17" s="462"/>
      <c r="U17" s="462"/>
      <c r="V17" s="462"/>
      <c r="W17" s="482">
        <v>0.625</v>
      </c>
      <c r="X17" s="462"/>
      <c r="Y17" s="482">
        <v>0.5</v>
      </c>
      <c r="Z17" s="524"/>
      <c r="AA17" s="462"/>
      <c r="AB17" s="462"/>
      <c r="AC17" s="482">
        <v>0.70833333333333337</v>
      </c>
      <c r="AD17" s="462"/>
      <c r="AE17" s="482">
        <v>0.75</v>
      </c>
      <c r="AF17" s="482">
        <v>0.625</v>
      </c>
      <c r="AG17" s="462"/>
      <c r="AH17" s="464"/>
      <c r="AI17" s="562"/>
      <c r="AJ17" s="483"/>
    </row>
    <row r="18" spans="1:36" ht="39.75" customHeight="1">
      <c r="A18" s="2535"/>
      <c r="B18" s="2537"/>
      <c r="C18" s="460" t="s">
        <v>882</v>
      </c>
      <c r="D18" s="461"/>
      <c r="E18" s="462"/>
      <c r="F18" s="463"/>
      <c r="G18" s="462"/>
      <c r="H18" s="463"/>
      <c r="I18" s="462"/>
      <c r="J18" s="463">
        <v>1</v>
      </c>
      <c r="K18" s="462"/>
      <c r="L18" s="462"/>
      <c r="M18" s="462"/>
      <c r="N18" s="463">
        <v>1</v>
      </c>
      <c r="O18" s="462"/>
      <c r="P18" s="463"/>
      <c r="Q18" s="462"/>
      <c r="R18" s="533"/>
      <c r="S18" s="462"/>
      <c r="T18" s="462"/>
      <c r="U18" s="462"/>
      <c r="V18" s="462"/>
      <c r="W18" s="462">
        <v>1</v>
      </c>
      <c r="X18" s="462"/>
      <c r="Y18" s="462">
        <v>2</v>
      </c>
      <c r="Z18" s="521"/>
      <c r="AA18" s="462"/>
      <c r="AB18" s="462"/>
      <c r="AC18" s="462">
        <v>1</v>
      </c>
      <c r="AD18" s="462"/>
      <c r="AE18" s="462"/>
      <c r="AF18" s="462">
        <v>1</v>
      </c>
      <c r="AG18" s="462"/>
      <c r="AH18" s="464"/>
      <c r="AI18" s="578">
        <f>SUM(D18:AH18)</f>
        <v>7</v>
      </c>
      <c r="AJ18" s="579" t="s">
        <v>885</v>
      </c>
    </row>
    <row r="19" spans="1:36" ht="39.75" customHeight="1">
      <c r="B19" s="2538"/>
      <c r="C19" s="460" t="s">
        <v>883</v>
      </c>
      <c r="D19" s="461">
        <v>1.5</v>
      </c>
      <c r="E19" s="462"/>
      <c r="F19" s="463"/>
      <c r="G19" s="462"/>
      <c r="H19" s="463"/>
      <c r="I19" s="462"/>
      <c r="J19" s="463"/>
      <c r="K19" s="462"/>
      <c r="L19" s="462"/>
      <c r="M19" s="462"/>
      <c r="N19" s="463"/>
      <c r="O19" s="462"/>
      <c r="P19" s="463"/>
      <c r="Q19" s="462"/>
      <c r="R19" s="533"/>
      <c r="S19" s="462"/>
      <c r="T19" s="462"/>
      <c r="U19" s="462"/>
      <c r="V19" s="462"/>
      <c r="W19" s="462"/>
      <c r="X19" s="462"/>
      <c r="Y19" s="462"/>
      <c r="Z19" s="521"/>
      <c r="AA19" s="462"/>
      <c r="AB19" s="462"/>
      <c r="AC19" s="462"/>
      <c r="AD19" s="462"/>
      <c r="AE19" s="462">
        <v>1</v>
      </c>
      <c r="AF19" s="462"/>
      <c r="AG19" s="462"/>
      <c r="AH19" s="464"/>
      <c r="AI19" s="458">
        <f>SUM(D19:AH19)</f>
        <v>2.5</v>
      </c>
      <c r="AJ19" s="572" t="s">
        <v>886</v>
      </c>
    </row>
    <row r="20" spans="1:36" ht="21.75" customHeight="1">
      <c r="B20" s="449"/>
      <c r="C20" s="449"/>
      <c r="D20" s="449"/>
      <c r="E20" s="449"/>
      <c r="F20" s="449"/>
      <c r="G20" s="449"/>
      <c r="H20" s="449"/>
      <c r="I20" s="449"/>
      <c r="J20" s="449"/>
      <c r="K20" s="449"/>
      <c r="L20" s="449"/>
      <c r="M20" s="449"/>
      <c r="N20" s="449"/>
      <c r="O20" s="449"/>
      <c r="P20" s="449"/>
      <c r="Q20" s="449"/>
      <c r="R20" s="449"/>
      <c r="S20" s="449"/>
      <c r="T20" s="449"/>
      <c r="U20" s="449"/>
      <c r="V20" s="449"/>
      <c r="W20" s="449"/>
      <c r="X20" s="449"/>
      <c r="Y20" s="449"/>
      <c r="Z20" s="449"/>
      <c r="AA20" s="449"/>
      <c r="AB20" s="449"/>
      <c r="AC20" s="449"/>
      <c r="AD20" s="449"/>
      <c r="AE20" s="449"/>
      <c r="AF20" s="449"/>
      <c r="AG20" s="449"/>
      <c r="AH20" s="449"/>
    </row>
    <row r="21" spans="1:36" ht="25.5" customHeight="1">
      <c r="B21" s="449"/>
      <c r="C21" s="449"/>
      <c r="D21" s="449"/>
      <c r="E21" s="449"/>
      <c r="F21" s="449"/>
      <c r="G21" s="449"/>
      <c r="H21" s="449"/>
      <c r="I21" s="449"/>
      <c r="J21" s="449"/>
      <c r="K21" s="449"/>
      <c r="L21" s="449"/>
      <c r="M21" s="449"/>
      <c r="N21" s="449"/>
      <c r="O21" s="449"/>
      <c r="P21" s="449"/>
      <c r="Q21" s="449"/>
      <c r="R21" s="449"/>
      <c r="S21" s="449"/>
      <c r="T21" s="530" t="s">
        <v>720</v>
      </c>
      <c r="U21" s="531"/>
      <c r="V21" s="531"/>
      <c r="W21" s="531"/>
      <c r="X21" s="531"/>
      <c r="Y21" s="531"/>
      <c r="Z21" s="531"/>
      <c r="AA21" s="531"/>
      <c r="AB21" s="531"/>
      <c r="AC21" s="2532">
        <f>SUM(AI28,AI33)</f>
        <v>88</v>
      </c>
      <c r="AD21" s="2532"/>
      <c r="AE21" s="531"/>
      <c r="AF21" s="531"/>
      <c r="AG21" s="531"/>
      <c r="AH21" s="449"/>
    </row>
    <row r="22" spans="1:36" ht="12" customHeight="1">
      <c r="B22" s="475"/>
      <c r="C22" s="475"/>
      <c r="D22" s="475"/>
      <c r="E22" s="475"/>
      <c r="F22" s="475"/>
      <c r="G22" s="475"/>
      <c r="H22" s="475"/>
      <c r="I22" s="475"/>
      <c r="J22" s="475"/>
      <c r="K22" s="475"/>
      <c r="L22" s="475"/>
      <c r="M22" s="475"/>
      <c r="N22" s="475"/>
      <c r="O22" s="475"/>
      <c r="P22" s="475"/>
      <c r="Q22" s="475"/>
      <c r="R22" s="475"/>
      <c r="S22" s="475"/>
      <c r="T22" s="475"/>
      <c r="U22" s="475"/>
      <c r="V22" s="475"/>
      <c r="W22" s="475"/>
      <c r="X22" s="475"/>
      <c r="Y22" s="475"/>
      <c r="Z22" s="475"/>
      <c r="AA22" s="475"/>
      <c r="AB22" s="475"/>
      <c r="AC22" s="475"/>
      <c r="AD22" s="475"/>
      <c r="AE22" s="475"/>
      <c r="AF22" s="475"/>
      <c r="AG22" s="475"/>
      <c r="AH22" s="475"/>
    </row>
    <row r="23" spans="1:36" ht="16.5" customHeight="1">
      <c r="A23" s="2533" t="s">
        <v>843</v>
      </c>
      <c r="B23" s="477" t="s">
        <v>208</v>
      </c>
      <c r="C23" s="477"/>
      <c r="D23" s="450">
        <v>11</v>
      </c>
      <c r="E23" s="451"/>
      <c r="F23" s="478"/>
      <c r="G23" s="451"/>
      <c r="H23" s="478"/>
      <c r="I23" s="451"/>
      <c r="J23" s="478"/>
      <c r="K23" s="451"/>
      <c r="L23" s="451"/>
      <c r="M23" s="451"/>
      <c r="N23" s="451"/>
      <c r="O23" s="451"/>
      <c r="P23" s="451"/>
      <c r="Q23" s="451"/>
      <c r="R23" s="451"/>
      <c r="S23" s="451"/>
      <c r="T23" s="451"/>
      <c r="U23" s="451"/>
      <c r="V23" s="451"/>
      <c r="W23" s="451"/>
      <c r="X23" s="451"/>
      <c r="Y23" s="451"/>
      <c r="Z23" s="527"/>
      <c r="AA23" s="451"/>
      <c r="AB23" s="451"/>
      <c r="AC23" s="451"/>
      <c r="AD23" s="451"/>
      <c r="AE23" s="451"/>
      <c r="AF23" s="451"/>
      <c r="AG23" s="451"/>
      <c r="AH23" s="452"/>
    </row>
    <row r="24" spans="1:36" ht="16.5" customHeight="1">
      <c r="A24" s="2533"/>
      <c r="B24" s="477" t="s">
        <v>117</v>
      </c>
      <c r="C24" s="477"/>
      <c r="D24" s="450">
        <v>1</v>
      </c>
      <c r="E24" s="451">
        <v>2</v>
      </c>
      <c r="F24" s="451">
        <v>3</v>
      </c>
      <c r="G24" s="451">
        <v>4</v>
      </c>
      <c r="H24" s="451">
        <v>5</v>
      </c>
      <c r="I24" s="451">
        <v>6</v>
      </c>
      <c r="J24" s="519">
        <v>7</v>
      </c>
      <c r="K24" s="451">
        <v>8</v>
      </c>
      <c r="L24" s="451">
        <v>9</v>
      </c>
      <c r="M24" s="451">
        <v>10</v>
      </c>
      <c r="N24" s="451">
        <v>11</v>
      </c>
      <c r="O24" s="451">
        <v>12</v>
      </c>
      <c r="P24" s="451">
        <v>13</v>
      </c>
      <c r="Q24" s="451">
        <v>14</v>
      </c>
      <c r="R24" s="451">
        <v>15</v>
      </c>
      <c r="S24" s="451">
        <v>16</v>
      </c>
      <c r="T24" s="451">
        <v>17</v>
      </c>
      <c r="U24" s="451">
        <v>18</v>
      </c>
      <c r="V24" s="451">
        <v>19</v>
      </c>
      <c r="W24" s="451">
        <v>20</v>
      </c>
      <c r="X24" s="451">
        <v>21</v>
      </c>
      <c r="Y24" s="451">
        <v>22</v>
      </c>
      <c r="Z24" s="527">
        <v>23</v>
      </c>
      <c r="AA24" s="451">
        <v>24</v>
      </c>
      <c r="AB24" s="451">
        <v>25</v>
      </c>
      <c r="AC24" s="451">
        <v>26</v>
      </c>
      <c r="AD24" s="451">
        <v>27</v>
      </c>
      <c r="AE24" s="451">
        <v>28</v>
      </c>
      <c r="AF24" s="451">
        <v>29</v>
      </c>
      <c r="AG24" s="451">
        <v>30</v>
      </c>
      <c r="AH24" s="454"/>
    </row>
    <row r="25" spans="1:36" ht="16.5" customHeight="1">
      <c r="A25" s="2533"/>
      <c r="B25" s="477" t="s">
        <v>721</v>
      </c>
      <c r="C25" s="477"/>
      <c r="D25" s="450" t="s">
        <v>739</v>
      </c>
      <c r="E25" s="451" t="s">
        <v>917</v>
      </c>
      <c r="F25" s="455" t="s">
        <v>737</v>
      </c>
      <c r="G25" s="455" t="s">
        <v>730</v>
      </c>
      <c r="H25" s="455" t="s">
        <v>732</v>
      </c>
      <c r="I25" s="455" t="s">
        <v>734</v>
      </c>
      <c r="J25" s="520" t="s">
        <v>193</v>
      </c>
      <c r="K25" s="455" t="s">
        <v>735</v>
      </c>
      <c r="L25" s="455" t="s">
        <v>736</v>
      </c>
      <c r="M25" s="455" t="s">
        <v>737</v>
      </c>
      <c r="N25" s="455" t="s">
        <v>730</v>
      </c>
      <c r="O25" s="455" t="s">
        <v>732</v>
      </c>
      <c r="P25" s="455" t="s">
        <v>734</v>
      </c>
      <c r="Q25" s="455" t="s">
        <v>193</v>
      </c>
      <c r="R25" s="455" t="s">
        <v>735</v>
      </c>
      <c r="S25" s="455" t="s">
        <v>736</v>
      </c>
      <c r="T25" s="455" t="s">
        <v>737</v>
      </c>
      <c r="U25" s="455" t="s">
        <v>730</v>
      </c>
      <c r="V25" s="455" t="s">
        <v>732</v>
      </c>
      <c r="W25" s="455" t="s">
        <v>734</v>
      </c>
      <c r="X25" s="455" t="s">
        <v>193</v>
      </c>
      <c r="Y25" s="455" t="s">
        <v>735</v>
      </c>
      <c r="Z25" s="532" t="s">
        <v>736</v>
      </c>
      <c r="AA25" s="455" t="s">
        <v>737</v>
      </c>
      <c r="AB25" s="455" t="s">
        <v>730</v>
      </c>
      <c r="AC25" s="455" t="s">
        <v>732</v>
      </c>
      <c r="AD25" s="455" t="s">
        <v>734</v>
      </c>
      <c r="AE25" s="455" t="s">
        <v>193</v>
      </c>
      <c r="AF25" s="455" t="s">
        <v>735</v>
      </c>
      <c r="AG25" s="455" t="s">
        <v>736</v>
      </c>
      <c r="AH25" s="456"/>
    </row>
    <row r="26" spans="1:36" ht="24.75" customHeight="1">
      <c r="A26" s="2534"/>
      <c r="B26" s="477"/>
      <c r="C26" s="460" t="s">
        <v>667</v>
      </c>
      <c r="D26" s="461">
        <v>5</v>
      </c>
      <c r="E26" s="462">
        <v>5</v>
      </c>
      <c r="F26" s="463">
        <v>5</v>
      </c>
      <c r="G26" s="462">
        <v>5</v>
      </c>
      <c r="H26" s="463">
        <v>5</v>
      </c>
      <c r="I26" s="462">
        <v>5</v>
      </c>
      <c r="J26" s="463">
        <v>5</v>
      </c>
      <c r="K26" s="462">
        <v>6</v>
      </c>
      <c r="L26" s="462">
        <v>6</v>
      </c>
      <c r="M26" s="462">
        <v>6</v>
      </c>
      <c r="N26" s="462">
        <v>6</v>
      </c>
      <c r="O26" s="462">
        <v>6</v>
      </c>
      <c r="P26" s="462">
        <v>6</v>
      </c>
      <c r="Q26" s="462">
        <v>6</v>
      </c>
      <c r="R26" s="462">
        <v>7</v>
      </c>
      <c r="S26" s="462">
        <v>7</v>
      </c>
      <c r="T26" s="462">
        <v>7</v>
      </c>
      <c r="U26" s="462">
        <v>7</v>
      </c>
      <c r="V26" s="462">
        <v>7</v>
      </c>
      <c r="W26" s="462">
        <v>7</v>
      </c>
      <c r="X26" s="462">
        <v>7</v>
      </c>
      <c r="Y26" s="462">
        <v>7</v>
      </c>
      <c r="Z26" s="533">
        <v>8</v>
      </c>
      <c r="AA26" s="462">
        <v>8</v>
      </c>
      <c r="AB26" s="462">
        <v>8</v>
      </c>
      <c r="AC26" s="462">
        <v>8</v>
      </c>
      <c r="AD26" s="462">
        <v>8</v>
      </c>
      <c r="AE26" s="462">
        <v>8</v>
      </c>
      <c r="AF26" s="462">
        <v>8</v>
      </c>
      <c r="AG26" s="462">
        <v>8</v>
      </c>
      <c r="AH26" s="513"/>
    </row>
    <row r="27" spans="1:36" ht="240.75" customHeight="1">
      <c r="A27" s="2534"/>
      <c r="B27" s="2536" t="s">
        <v>722</v>
      </c>
      <c r="C27" s="479" t="s">
        <v>751</v>
      </c>
      <c r="D27" s="485" t="s">
        <v>918</v>
      </c>
      <c r="E27" s="486" t="s">
        <v>918</v>
      </c>
      <c r="F27" s="486" t="s">
        <v>918</v>
      </c>
      <c r="G27" s="486" t="s">
        <v>918</v>
      </c>
      <c r="H27" s="486" t="s">
        <v>918</v>
      </c>
      <c r="I27" s="486" t="s">
        <v>918</v>
      </c>
      <c r="J27" s="487" t="s">
        <v>745</v>
      </c>
      <c r="K27" s="486" t="s">
        <v>919</v>
      </c>
      <c r="L27" s="486" t="s">
        <v>919</v>
      </c>
      <c r="M27" s="486" t="s">
        <v>919</v>
      </c>
      <c r="N27" s="486" t="s">
        <v>919</v>
      </c>
      <c r="O27" s="486" t="s">
        <v>919</v>
      </c>
      <c r="P27" s="486" t="s">
        <v>919</v>
      </c>
      <c r="Q27" s="486" t="s">
        <v>745</v>
      </c>
      <c r="R27" s="486" t="s">
        <v>920</v>
      </c>
      <c r="S27" s="486" t="s">
        <v>920</v>
      </c>
      <c r="T27" s="486" t="s">
        <v>920</v>
      </c>
      <c r="U27" s="486" t="s">
        <v>920</v>
      </c>
      <c r="V27" s="486" t="s">
        <v>920</v>
      </c>
      <c r="W27" s="486" t="s">
        <v>920</v>
      </c>
      <c r="X27" s="486" t="s">
        <v>920</v>
      </c>
      <c r="Y27" s="486" t="s">
        <v>745</v>
      </c>
      <c r="Z27" s="821" t="s">
        <v>1330</v>
      </c>
      <c r="AA27" s="486" t="s">
        <v>921</v>
      </c>
      <c r="AB27" s="534" t="s">
        <v>921</v>
      </c>
      <c r="AC27" s="486" t="s">
        <v>921</v>
      </c>
      <c r="AD27" s="534" t="s">
        <v>921</v>
      </c>
      <c r="AE27" s="486" t="s">
        <v>921</v>
      </c>
      <c r="AF27" s="534" t="s">
        <v>921</v>
      </c>
      <c r="AG27" s="486" t="s">
        <v>922</v>
      </c>
      <c r="AH27" s="489"/>
    </row>
    <row r="28" spans="1:36" ht="32.25" customHeight="1" thickBot="1">
      <c r="A28" s="2534"/>
      <c r="B28" s="2537"/>
      <c r="C28" s="589" t="s">
        <v>1160</v>
      </c>
      <c r="D28" s="563">
        <v>20</v>
      </c>
      <c r="E28" s="564"/>
      <c r="F28" s="565"/>
      <c r="G28" s="564"/>
      <c r="H28" s="565"/>
      <c r="I28" s="564"/>
      <c r="J28" s="565"/>
      <c r="K28" s="564">
        <v>20</v>
      </c>
      <c r="L28" s="564"/>
      <c r="M28" s="564"/>
      <c r="N28" s="564"/>
      <c r="O28" s="564"/>
      <c r="P28" s="564"/>
      <c r="Q28" s="564"/>
      <c r="R28" s="564">
        <v>20</v>
      </c>
      <c r="S28" s="564"/>
      <c r="T28" s="564"/>
      <c r="U28" s="564"/>
      <c r="V28" s="564"/>
      <c r="W28" s="564"/>
      <c r="X28" s="564"/>
      <c r="Y28" s="564"/>
      <c r="Z28" s="566">
        <v>20</v>
      </c>
      <c r="AA28" s="525"/>
      <c r="AB28" s="525"/>
      <c r="AC28" s="525"/>
      <c r="AD28" s="525"/>
      <c r="AE28" s="525"/>
      <c r="AF28" s="525"/>
      <c r="AG28" s="525"/>
      <c r="AH28" s="526"/>
      <c r="AI28" s="567">
        <f>SUM(D28:AH28)</f>
        <v>80</v>
      </c>
      <c r="AJ28" s="577" t="s">
        <v>884</v>
      </c>
    </row>
    <row r="29" spans="1:36" ht="240.75" customHeight="1">
      <c r="A29" s="2534"/>
      <c r="B29" s="2537"/>
      <c r="C29" s="503" t="s">
        <v>750</v>
      </c>
      <c r="D29" s="500"/>
      <c r="E29" s="822" t="s">
        <v>738</v>
      </c>
      <c r="F29" s="501"/>
      <c r="G29" s="496"/>
      <c r="H29" s="494"/>
      <c r="I29" s="492"/>
      <c r="J29" s="493"/>
      <c r="K29" s="492"/>
      <c r="L29" s="491"/>
      <c r="M29" s="492"/>
      <c r="N29" s="823" t="s">
        <v>723</v>
      </c>
      <c r="O29" s="496" t="s">
        <v>923</v>
      </c>
      <c r="P29" s="497"/>
      <c r="Q29" s="496"/>
      <c r="R29" s="495" t="s">
        <v>743</v>
      </c>
      <c r="S29" s="822" t="s">
        <v>738</v>
      </c>
      <c r="T29" s="496"/>
      <c r="U29" s="496"/>
      <c r="V29" s="492"/>
      <c r="W29" s="498"/>
      <c r="X29" s="492"/>
      <c r="Y29" s="492"/>
      <c r="Z29" s="490"/>
      <c r="AA29" s="823" t="s">
        <v>738</v>
      </c>
      <c r="AB29" s="492"/>
      <c r="AC29" s="496" t="s">
        <v>741</v>
      </c>
      <c r="AD29" s="496"/>
      <c r="AE29" s="496"/>
      <c r="AF29" s="496"/>
      <c r="AG29" s="496"/>
      <c r="AH29" s="502"/>
      <c r="AJ29" s="575"/>
    </row>
    <row r="30" spans="1:36" ht="24.75" customHeight="1">
      <c r="A30" s="2534"/>
      <c r="B30" s="2537"/>
      <c r="C30" s="460" t="s">
        <v>749</v>
      </c>
      <c r="D30" s="461"/>
      <c r="E30" s="462" t="s">
        <v>1313</v>
      </c>
      <c r="F30" s="463"/>
      <c r="G30" s="462"/>
      <c r="H30" s="463"/>
      <c r="I30" s="462"/>
      <c r="J30" s="463"/>
      <c r="K30" s="462"/>
      <c r="L30" s="462"/>
      <c r="M30" s="462"/>
      <c r="N30" s="462" t="s">
        <v>1313</v>
      </c>
      <c r="O30" s="462" t="s">
        <v>1313</v>
      </c>
      <c r="P30" s="462"/>
      <c r="Q30" s="462"/>
      <c r="R30" s="462"/>
      <c r="S30" s="462" t="s">
        <v>1313</v>
      </c>
      <c r="T30" s="462"/>
      <c r="U30" s="462"/>
      <c r="V30" s="462"/>
      <c r="W30" s="462"/>
      <c r="X30" s="462"/>
      <c r="Y30" s="462"/>
      <c r="Z30" s="533"/>
      <c r="AA30" s="462" t="s">
        <v>1313</v>
      </c>
      <c r="AB30" s="462"/>
      <c r="AC30" s="462" t="s">
        <v>1313</v>
      </c>
      <c r="AD30" s="462"/>
      <c r="AE30" s="462"/>
      <c r="AF30" s="462"/>
      <c r="AG30" s="462"/>
      <c r="AH30" s="464"/>
      <c r="AJ30" s="575"/>
    </row>
    <row r="31" spans="1:36" ht="27.75" customHeight="1">
      <c r="A31" s="2534"/>
      <c r="B31" s="2537"/>
      <c r="C31" s="460" t="s">
        <v>747</v>
      </c>
      <c r="D31" s="461"/>
      <c r="E31" s="482">
        <v>0.375</v>
      </c>
      <c r="F31" s="463"/>
      <c r="G31" s="482"/>
      <c r="H31" s="463"/>
      <c r="I31" s="462"/>
      <c r="J31" s="481"/>
      <c r="K31" s="462"/>
      <c r="L31" s="462"/>
      <c r="M31" s="462"/>
      <c r="N31" s="482">
        <v>0.375</v>
      </c>
      <c r="O31" s="482">
        <v>0.54166666666666663</v>
      </c>
      <c r="P31" s="482"/>
      <c r="Q31" s="462"/>
      <c r="R31" s="462"/>
      <c r="S31" s="482">
        <v>0.375</v>
      </c>
      <c r="T31" s="462"/>
      <c r="U31" s="482"/>
      <c r="V31" s="462"/>
      <c r="W31" s="482"/>
      <c r="X31" s="462"/>
      <c r="Y31" s="462"/>
      <c r="Z31" s="533"/>
      <c r="AA31" s="482">
        <v>0.41666666666666669</v>
      </c>
      <c r="AB31" s="462"/>
      <c r="AC31" s="482">
        <v>0.375</v>
      </c>
      <c r="AD31" s="462"/>
      <c r="AE31" s="462"/>
      <c r="AF31" s="482"/>
      <c r="AG31" s="482"/>
      <c r="AH31" s="464"/>
      <c r="AI31" s="562"/>
      <c r="AJ31" s="575"/>
    </row>
    <row r="32" spans="1:36" ht="27.75" customHeight="1">
      <c r="A32" s="2535"/>
      <c r="B32" s="2537"/>
      <c r="C32" s="460" t="s">
        <v>748</v>
      </c>
      <c r="D32" s="461"/>
      <c r="E32" s="482">
        <v>0.70833333333333337</v>
      </c>
      <c r="F32" s="463"/>
      <c r="G32" s="482"/>
      <c r="H32" s="463"/>
      <c r="I32" s="462"/>
      <c r="J32" s="481"/>
      <c r="K32" s="462"/>
      <c r="L32" s="462"/>
      <c r="M32" s="462"/>
      <c r="N32" s="482">
        <v>0.70833333333333337</v>
      </c>
      <c r="O32" s="482">
        <v>0.625</v>
      </c>
      <c r="P32" s="482"/>
      <c r="Q32" s="462"/>
      <c r="R32" s="462"/>
      <c r="S32" s="482">
        <v>0.70833333333333337</v>
      </c>
      <c r="T32" s="462"/>
      <c r="U32" s="482"/>
      <c r="V32" s="462"/>
      <c r="W32" s="482"/>
      <c r="X32" s="462"/>
      <c r="Y32" s="462"/>
      <c r="Z32" s="533"/>
      <c r="AA32" s="482">
        <v>0.75</v>
      </c>
      <c r="AB32" s="462"/>
      <c r="AC32" s="482">
        <v>0.70833333333333337</v>
      </c>
      <c r="AD32" s="462"/>
      <c r="AE32" s="462"/>
      <c r="AF32" s="482"/>
      <c r="AG32" s="482"/>
      <c r="AH32" s="464"/>
      <c r="AI32" s="562"/>
      <c r="AJ32" s="574"/>
    </row>
    <row r="33" spans="1:36" ht="39.75" customHeight="1">
      <c r="A33" s="2535"/>
      <c r="B33" s="2537"/>
      <c r="C33" s="460" t="s">
        <v>882</v>
      </c>
      <c r="D33" s="461"/>
      <c r="E33" s="462">
        <v>1</v>
      </c>
      <c r="F33" s="463"/>
      <c r="G33" s="462"/>
      <c r="H33" s="463"/>
      <c r="I33" s="462"/>
      <c r="J33" s="463"/>
      <c r="K33" s="462"/>
      <c r="L33" s="462"/>
      <c r="M33" s="462"/>
      <c r="N33" s="462">
        <v>1</v>
      </c>
      <c r="O33" s="462">
        <v>2</v>
      </c>
      <c r="P33" s="462"/>
      <c r="Q33" s="462"/>
      <c r="R33" s="462"/>
      <c r="S33" s="462">
        <v>1</v>
      </c>
      <c r="T33" s="462"/>
      <c r="U33" s="462"/>
      <c r="V33" s="462"/>
      <c r="W33" s="462"/>
      <c r="X33" s="462"/>
      <c r="Y33" s="462"/>
      <c r="Z33" s="533">
        <v>1</v>
      </c>
      <c r="AA33" s="462">
        <v>1</v>
      </c>
      <c r="AB33" s="462"/>
      <c r="AC33" s="462"/>
      <c r="AD33" s="462"/>
      <c r="AE33" s="462"/>
      <c r="AF33" s="462"/>
      <c r="AG33" s="462">
        <v>1</v>
      </c>
      <c r="AH33" s="464"/>
      <c r="AI33" s="458">
        <f>SUM(D33:AH33)</f>
        <v>8</v>
      </c>
      <c r="AJ33" s="579" t="s">
        <v>885</v>
      </c>
    </row>
    <row r="34" spans="1:36" ht="39.75" customHeight="1">
      <c r="B34" s="2538"/>
      <c r="C34" s="460" t="s">
        <v>883</v>
      </c>
      <c r="D34" s="461"/>
      <c r="E34" s="462"/>
      <c r="F34" s="463"/>
      <c r="G34" s="462"/>
      <c r="H34" s="463"/>
      <c r="I34" s="462"/>
      <c r="J34" s="463"/>
      <c r="K34" s="462"/>
      <c r="L34" s="462"/>
      <c r="M34" s="462"/>
      <c r="N34" s="462"/>
      <c r="O34" s="462"/>
      <c r="P34" s="462"/>
      <c r="Q34" s="462"/>
      <c r="R34" s="462"/>
      <c r="S34" s="462"/>
      <c r="T34" s="462"/>
      <c r="U34" s="462"/>
      <c r="V34" s="462"/>
      <c r="W34" s="462"/>
      <c r="X34" s="462"/>
      <c r="Y34" s="462"/>
      <c r="Z34" s="533"/>
      <c r="AA34" s="462"/>
      <c r="AB34" s="462"/>
      <c r="AC34" s="462">
        <v>1</v>
      </c>
      <c r="AD34" s="462"/>
      <c r="AE34" s="462"/>
      <c r="AF34" s="462"/>
      <c r="AG34" s="462"/>
      <c r="AH34" s="464"/>
      <c r="AI34" s="458">
        <f>SUM(D34:AH34)</f>
        <v>1</v>
      </c>
      <c r="AJ34" s="572" t="s">
        <v>886</v>
      </c>
    </row>
    <row r="35" spans="1:36" ht="33" customHeight="1">
      <c r="B35" s="472"/>
      <c r="C35" s="472"/>
      <c r="D35" s="472"/>
      <c r="E35" s="472"/>
      <c r="F35" s="472"/>
      <c r="G35" s="472"/>
      <c r="H35" s="472"/>
      <c r="I35" s="472"/>
      <c r="J35" s="472"/>
      <c r="K35" s="472"/>
      <c r="L35" s="472"/>
      <c r="M35" s="472"/>
      <c r="N35" s="472"/>
      <c r="O35" s="472"/>
      <c r="P35" s="472"/>
      <c r="Q35" s="472"/>
      <c r="R35" s="472"/>
      <c r="S35" s="472"/>
      <c r="T35" s="472"/>
      <c r="U35" s="472"/>
      <c r="V35" s="472"/>
      <c r="W35" s="472"/>
      <c r="X35" s="472"/>
      <c r="Y35" s="472"/>
      <c r="Z35" s="472"/>
      <c r="AA35" s="472"/>
      <c r="AB35" s="472"/>
      <c r="AC35" s="472"/>
      <c r="AD35" s="472"/>
      <c r="AE35" s="472"/>
      <c r="AF35" s="472"/>
      <c r="AG35" s="472"/>
      <c r="AH35" s="472"/>
    </row>
    <row r="36" spans="1:36" ht="25.5" customHeight="1">
      <c r="B36" s="449"/>
      <c r="C36" s="449"/>
      <c r="D36" s="449"/>
      <c r="E36" s="449"/>
      <c r="F36" s="449"/>
      <c r="G36" s="449"/>
      <c r="H36" s="449"/>
      <c r="I36" s="449"/>
      <c r="J36" s="449"/>
      <c r="K36" s="449"/>
      <c r="L36" s="449"/>
      <c r="M36" s="449"/>
      <c r="N36" s="449"/>
      <c r="O36" s="449"/>
      <c r="P36" s="449"/>
      <c r="Q36" s="449"/>
      <c r="R36" s="449"/>
      <c r="S36" s="449"/>
      <c r="T36" s="530" t="s">
        <v>720</v>
      </c>
      <c r="U36" s="531"/>
      <c r="V36" s="531"/>
      <c r="W36" s="531"/>
      <c r="X36" s="531"/>
      <c r="Y36" s="531"/>
      <c r="Z36" s="531"/>
      <c r="AA36" s="531"/>
      <c r="AB36" s="531"/>
      <c r="AC36" s="2532">
        <f>SUM(AI43,AI48)</f>
        <v>87</v>
      </c>
      <c r="AD36" s="2532"/>
      <c r="AE36" s="531"/>
      <c r="AF36" s="531"/>
      <c r="AG36" s="531"/>
      <c r="AH36" s="449"/>
    </row>
    <row r="37" spans="1:36" s="467" customFormat="1" ht="12" customHeight="1">
      <c r="A37" s="529"/>
      <c r="B37" s="475"/>
      <c r="C37" s="475"/>
      <c r="D37" s="475"/>
      <c r="E37" s="475"/>
      <c r="F37" s="475"/>
      <c r="G37" s="475"/>
      <c r="H37" s="475"/>
      <c r="I37" s="475"/>
      <c r="J37" s="475"/>
      <c r="K37" s="475"/>
      <c r="L37" s="475"/>
      <c r="M37" s="475"/>
      <c r="N37" s="475"/>
      <c r="O37" s="475"/>
      <c r="P37" s="475"/>
      <c r="Q37" s="475"/>
      <c r="R37" s="475"/>
      <c r="S37" s="475"/>
      <c r="T37" s="475"/>
      <c r="U37" s="475"/>
      <c r="V37" s="475"/>
      <c r="W37" s="475"/>
      <c r="X37" s="475"/>
      <c r="Y37" s="475"/>
      <c r="Z37" s="475"/>
      <c r="AA37" s="475"/>
      <c r="AB37" s="475"/>
      <c r="AC37" s="475"/>
      <c r="AD37" s="475"/>
      <c r="AE37" s="475"/>
      <c r="AF37" s="475"/>
      <c r="AG37" s="475"/>
      <c r="AH37" s="475"/>
      <c r="AI37" s="443"/>
      <c r="AJ37" s="443"/>
    </row>
    <row r="38" spans="1:36" s="467" customFormat="1" ht="17.25" customHeight="1">
      <c r="A38" s="2533" t="s">
        <v>891</v>
      </c>
      <c r="B38" s="477" t="s">
        <v>208</v>
      </c>
      <c r="C38" s="477"/>
      <c r="D38" s="450">
        <v>12</v>
      </c>
      <c r="E38" s="451"/>
      <c r="F38" s="478"/>
      <c r="G38" s="451"/>
      <c r="H38" s="478"/>
      <c r="I38" s="451"/>
      <c r="J38" s="478"/>
      <c r="K38" s="451"/>
      <c r="L38" s="451"/>
      <c r="M38" s="451"/>
      <c r="N38" s="451"/>
      <c r="O38" s="451"/>
      <c r="P38" s="451"/>
      <c r="Q38" s="451"/>
      <c r="R38" s="451"/>
      <c r="S38" s="451"/>
      <c r="T38" s="451"/>
      <c r="U38" s="451"/>
      <c r="V38" s="451"/>
      <c r="W38" s="451"/>
      <c r="X38" s="451"/>
      <c r="Y38" s="451"/>
      <c r="Z38" s="527"/>
      <c r="AA38" s="451"/>
      <c r="AB38" s="451"/>
      <c r="AC38" s="451"/>
      <c r="AD38" s="451"/>
      <c r="AE38" s="451"/>
      <c r="AF38" s="451"/>
      <c r="AG38" s="451"/>
      <c r="AH38" s="452"/>
      <c r="AI38" s="443"/>
      <c r="AJ38" s="443"/>
    </row>
    <row r="39" spans="1:36" s="467" customFormat="1" ht="17.25" customHeight="1">
      <c r="A39" s="2533"/>
      <c r="B39" s="477" t="s">
        <v>117</v>
      </c>
      <c r="C39" s="477"/>
      <c r="D39" s="450">
        <v>1</v>
      </c>
      <c r="E39" s="451">
        <v>2</v>
      </c>
      <c r="F39" s="451">
        <v>3</v>
      </c>
      <c r="G39" s="451">
        <v>4</v>
      </c>
      <c r="H39" s="451">
        <v>5</v>
      </c>
      <c r="I39" s="451">
        <v>6</v>
      </c>
      <c r="J39" s="519">
        <v>7</v>
      </c>
      <c r="K39" s="451">
        <v>8</v>
      </c>
      <c r="L39" s="451">
        <v>9</v>
      </c>
      <c r="M39" s="451">
        <v>10</v>
      </c>
      <c r="N39" s="451">
        <v>11</v>
      </c>
      <c r="O39" s="451">
        <v>12</v>
      </c>
      <c r="P39" s="451">
        <v>13</v>
      </c>
      <c r="Q39" s="451">
        <v>14</v>
      </c>
      <c r="R39" s="451">
        <v>15</v>
      </c>
      <c r="S39" s="451">
        <v>16</v>
      </c>
      <c r="T39" s="451">
        <v>17</v>
      </c>
      <c r="U39" s="451">
        <v>18</v>
      </c>
      <c r="V39" s="451">
        <v>19</v>
      </c>
      <c r="W39" s="451">
        <v>20</v>
      </c>
      <c r="X39" s="451">
        <v>21</v>
      </c>
      <c r="Y39" s="451">
        <v>22</v>
      </c>
      <c r="Z39" s="527">
        <v>23</v>
      </c>
      <c r="AA39" s="451">
        <v>24</v>
      </c>
      <c r="AB39" s="451">
        <v>25</v>
      </c>
      <c r="AC39" s="451">
        <v>26</v>
      </c>
      <c r="AD39" s="451">
        <v>27</v>
      </c>
      <c r="AE39" s="451">
        <v>28</v>
      </c>
      <c r="AF39" s="451">
        <v>29</v>
      </c>
      <c r="AG39" s="451">
        <v>30</v>
      </c>
      <c r="AH39" s="454">
        <v>31</v>
      </c>
      <c r="AI39" s="443"/>
      <c r="AJ39" s="443"/>
    </row>
    <row r="40" spans="1:36" s="467" customFormat="1" ht="17.25" customHeight="1">
      <c r="A40" s="2533"/>
      <c r="B40" s="477" t="s">
        <v>721</v>
      </c>
      <c r="C40" s="477"/>
      <c r="D40" s="450" t="s">
        <v>924</v>
      </c>
      <c r="E40" s="451" t="s">
        <v>731</v>
      </c>
      <c r="F40" s="455" t="s">
        <v>732</v>
      </c>
      <c r="G40" s="455" t="s">
        <v>734</v>
      </c>
      <c r="H40" s="455" t="s">
        <v>193</v>
      </c>
      <c r="I40" s="455" t="s">
        <v>735</v>
      </c>
      <c r="J40" s="520" t="s">
        <v>736</v>
      </c>
      <c r="K40" s="455" t="s">
        <v>737</v>
      </c>
      <c r="L40" s="455" t="s">
        <v>730</v>
      </c>
      <c r="M40" s="455" t="s">
        <v>732</v>
      </c>
      <c r="N40" s="455" t="s">
        <v>734</v>
      </c>
      <c r="O40" s="455" t="s">
        <v>193</v>
      </c>
      <c r="P40" s="455" t="s">
        <v>735</v>
      </c>
      <c r="Q40" s="455" t="s">
        <v>736</v>
      </c>
      <c r="R40" s="455" t="s">
        <v>737</v>
      </c>
      <c r="S40" s="455" t="s">
        <v>730</v>
      </c>
      <c r="T40" s="455" t="s">
        <v>732</v>
      </c>
      <c r="U40" s="455" t="s">
        <v>734</v>
      </c>
      <c r="V40" s="455" t="s">
        <v>193</v>
      </c>
      <c r="W40" s="455" t="s">
        <v>735</v>
      </c>
      <c r="X40" s="455" t="s">
        <v>736</v>
      </c>
      <c r="Y40" s="455" t="s">
        <v>737</v>
      </c>
      <c r="Z40" s="532" t="s">
        <v>730</v>
      </c>
      <c r="AA40" s="455" t="s">
        <v>732</v>
      </c>
      <c r="AB40" s="455" t="s">
        <v>734</v>
      </c>
      <c r="AC40" s="455" t="s">
        <v>193</v>
      </c>
      <c r="AD40" s="455" t="s">
        <v>735</v>
      </c>
      <c r="AE40" s="455" t="s">
        <v>736</v>
      </c>
      <c r="AF40" s="455" t="s">
        <v>737</v>
      </c>
      <c r="AG40" s="455" t="s">
        <v>730</v>
      </c>
      <c r="AH40" s="456" t="s">
        <v>732</v>
      </c>
      <c r="AI40" s="443"/>
      <c r="AJ40" s="443"/>
    </row>
    <row r="41" spans="1:36" s="467" customFormat="1" ht="24.75" customHeight="1">
      <c r="A41" s="2534"/>
      <c r="B41" s="477"/>
      <c r="C41" s="460" t="s">
        <v>667</v>
      </c>
      <c r="D41" s="461">
        <v>9</v>
      </c>
      <c r="E41" s="462">
        <v>9</v>
      </c>
      <c r="F41" s="463">
        <v>9</v>
      </c>
      <c r="G41" s="462">
        <v>9</v>
      </c>
      <c r="H41" s="463">
        <v>9</v>
      </c>
      <c r="I41" s="462">
        <v>9</v>
      </c>
      <c r="J41" s="463">
        <v>9</v>
      </c>
      <c r="K41" s="462">
        <v>10</v>
      </c>
      <c r="L41" s="462">
        <v>10</v>
      </c>
      <c r="M41" s="462">
        <v>10</v>
      </c>
      <c r="N41" s="462">
        <v>10</v>
      </c>
      <c r="O41" s="462">
        <v>10</v>
      </c>
      <c r="P41" s="462">
        <v>10</v>
      </c>
      <c r="Q41" s="462">
        <v>10</v>
      </c>
      <c r="R41" s="462">
        <v>11</v>
      </c>
      <c r="S41" s="462">
        <v>11</v>
      </c>
      <c r="T41" s="462">
        <v>11</v>
      </c>
      <c r="U41" s="462">
        <v>11</v>
      </c>
      <c r="V41" s="462">
        <v>11</v>
      </c>
      <c r="W41" s="462">
        <v>11</v>
      </c>
      <c r="X41" s="462">
        <v>11</v>
      </c>
      <c r="Y41" s="462">
        <v>11</v>
      </c>
      <c r="Z41" s="533">
        <v>12</v>
      </c>
      <c r="AA41" s="462">
        <v>12</v>
      </c>
      <c r="AB41" s="533">
        <v>12</v>
      </c>
      <c r="AC41" s="462">
        <v>12</v>
      </c>
      <c r="AD41" s="533">
        <v>12</v>
      </c>
      <c r="AE41" s="462">
        <v>12</v>
      </c>
      <c r="AF41" s="462">
        <v>12</v>
      </c>
      <c r="AG41" s="512"/>
      <c r="AH41" s="513"/>
      <c r="AI41" s="443"/>
      <c r="AJ41" s="443"/>
    </row>
    <row r="42" spans="1:36" s="467" customFormat="1" ht="240.75" customHeight="1">
      <c r="A42" s="2534"/>
      <c r="B42" s="2536" t="s">
        <v>722</v>
      </c>
      <c r="C42" s="479" t="s">
        <v>751</v>
      </c>
      <c r="D42" s="485" t="s">
        <v>757</v>
      </c>
      <c r="E42" s="486" t="s">
        <v>757</v>
      </c>
      <c r="F42" s="487" t="s">
        <v>757</v>
      </c>
      <c r="G42" s="486" t="s">
        <v>757</v>
      </c>
      <c r="H42" s="487" t="s">
        <v>757</v>
      </c>
      <c r="I42" s="486" t="s">
        <v>757</v>
      </c>
      <c r="J42" s="487" t="s">
        <v>745</v>
      </c>
      <c r="K42" s="486" t="s">
        <v>758</v>
      </c>
      <c r="L42" s="486" t="s">
        <v>758</v>
      </c>
      <c r="M42" s="486" t="s">
        <v>758</v>
      </c>
      <c r="N42" s="486" t="s">
        <v>758</v>
      </c>
      <c r="O42" s="486" t="s">
        <v>758</v>
      </c>
      <c r="P42" s="486" t="s">
        <v>758</v>
      </c>
      <c r="Q42" s="486" t="s">
        <v>745</v>
      </c>
      <c r="R42" s="486" t="s">
        <v>759</v>
      </c>
      <c r="S42" s="486" t="s">
        <v>759</v>
      </c>
      <c r="T42" s="486" t="s">
        <v>759</v>
      </c>
      <c r="U42" s="486" t="s">
        <v>759</v>
      </c>
      <c r="V42" s="486" t="s">
        <v>759</v>
      </c>
      <c r="W42" s="486" t="s">
        <v>759</v>
      </c>
      <c r="X42" s="486" t="s">
        <v>759</v>
      </c>
      <c r="Y42" s="486" t="s">
        <v>745</v>
      </c>
      <c r="Z42" s="534" t="s">
        <v>925</v>
      </c>
      <c r="AA42" s="486" t="s">
        <v>925</v>
      </c>
      <c r="AB42" s="486" t="s">
        <v>925</v>
      </c>
      <c r="AC42" s="486" t="s">
        <v>925</v>
      </c>
      <c r="AD42" s="486" t="s">
        <v>925</v>
      </c>
      <c r="AE42" s="486" t="s">
        <v>925</v>
      </c>
      <c r="AF42" s="486" t="s">
        <v>926</v>
      </c>
      <c r="AG42" s="486"/>
      <c r="AH42" s="489"/>
      <c r="AI42" s="443"/>
      <c r="AJ42" s="443"/>
    </row>
    <row r="43" spans="1:36" s="467" customFormat="1" ht="31.5" customHeight="1" thickBot="1">
      <c r="A43" s="2534"/>
      <c r="B43" s="2537"/>
      <c r="C43" s="589" t="s">
        <v>1160</v>
      </c>
      <c r="D43" s="563">
        <v>20</v>
      </c>
      <c r="E43" s="564"/>
      <c r="F43" s="565"/>
      <c r="G43" s="564"/>
      <c r="H43" s="565"/>
      <c r="I43" s="564"/>
      <c r="J43" s="565"/>
      <c r="K43" s="564">
        <v>20</v>
      </c>
      <c r="L43" s="564"/>
      <c r="M43" s="564"/>
      <c r="N43" s="564"/>
      <c r="O43" s="564"/>
      <c r="P43" s="564"/>
      <c r="Q43" s="564"/>
      <c r="R43" s="564">
        <v>20</v>
      </c>
      <c r="S43" s="564"/>
      <c r="T43" s="564"/>
      <c r="U43" s="564"/>
      <c r="V43" s="564"/>
      <c r="W43" s="564"/>
      <c r="X43" s="564"/>
      <c r="Y43" s="564"/>
      <c r="Z43" s="566">
        <v>20</v>
      </c>
      <c r="AA43" s="525"/>
      <c r="AB43" s="525"/>
      <c r="AC43" s="525"/>
      <c r="AD43" s="525"/>
      <c r="AE43" s="525"/>
      <c r="AF43" s="525"/>
      <c r="AG43" s="525"/>
      <c r="AH43" s="526"/>
      <c r="AI43" s="567">
        <f>SUM(D43:AH43)</f>
        <v>80</v>
      </c>
      <c r="AJ43" s="577" t="s">
        <v>884</v>
      </c>
    </row>
    <row r="44" spans="1:36" s="467" customFormat="1" ht="240.75" customHeight="1">
      <c r="A44" s="2534"/>
      <c r="B44" s="2537"/>
      <c r="C44" s="503" t="s">
        <v>750</v>
      </c>
      <c r="D44" s="500"/>
      <c r="E44" s="822" t="s">
        <v>738</v>
      </c>
      <c r="F44" s="826"/>
      <c r="G44" s="823"/>
      <c r="H44" s="826"/>
      <c r="I44" s="823"/>
      <c r="J44" s="826"/>
      <c r="K44" s="823" t="s">
        <v>738</v>
      </c>
      <c r="L44" s="825"/>
      <c r="M44" s="822"/>
      <c r="N44" s="822" t="s">
        <v>723</v>
      </c>
      <c r="O44" s="829" t="s">
        <v>1304</v>
      </c>
      <c r="P44" s="822"/>
      <c r="Q44" s="822"/>
      <c r="R44" s="830" t="s">
        <v>927</v>
      </c>
      <c r="S44" s="822" t="s">
        <v>742</v>
      </c>
      <c r="T44" s="823"/>
      <c r="U44" s="823" t="s">
        <v>928</v>
      </c>
      <c r="V44" s="823"/>
      <c r="W44" s="823"/>
      <c r="X44" s="823"/>
      <c r="Y44" s="823"/>
      <c r="Z44" s="831" t="s">
        <v>738</v>
      </c>
      <c r="AA44" s="822"/>
      <c r="AB44" s="822"/>
      <c r="AC44" s="822"/>
      <c r="AD44" s="822"/>
      <c r="AE44" s="822"/>
      <c r="AF44" s="822" t="s">
        <v>746</v>
      </c>
      <c r="AG44" s="832"/>
      <c r="AH44" s="502"/>
      <c r="AI44" s="443"/>
      <c r="AJ44" s="575"/>
    </row>
    <row r="45" spans="1:36" s="467" customFormat="1" ht="24" customHeight="1">
      <c r="A45" s="2534"/>
      <c r="B45" s="2537"/>
      <c r="C45" s="460" t="s">
        <v>749</v>
      </c>
      <c r="D45" s="461"/>
      <c r="E45" s="462" t="s">
        <v>1313</v>
      </c>
      <c r="F45" s="463"/>
      <c r="G45" s="462"/>
      <c r="H45" s="463"/>
      <c r="I45" s="462"/>
      <c r="J45" s="463"/>
      <c r="K45" s="462" t="s">
        <v>1313</v>
      </c>
      <c r="L45" s="462"/>
      <c r="M45" s="462"/>
      <c r="N45" s="462" t="s">
        <v>1313</v>
      </c>
      <c r="O45" s="462" t="s">
        <v>1313</v>
      </c>
      <c r="P45" s="462"/>
      <c r="Q45" s="462"/>
      <c r="R45" s="462"/>
      <c r="S45" s="462" t="s">
        <v>1313</v>
      </c>
      <c r="T45" s="462"/>
      <c r="U45" s="462" t="s">
        <v>1313</v>
      </c>
      <c r="V45" s="462"/>
      <c r="W45" s="462"/>
      <c r="X45" s="462"/>
      <c r="Y45" s="462"/>
      <c r="Z45" s="533" t="s">
        <v>1313</v>
      </c>
      <c r="AA45" s="462"/>
      <c r="AB45" s="462"/>
      <c r="AC45" s="462"/>
      <c r="AD45" s="462"/>
      <c r="AE45" s="462"/>
      <c r="AF45" s="462" t="s">
        <v>1313</v>
      </c>
      <c r="AG45" s="462"/>
      <c r="AH45" s="464"/>
      <c r="AI45" s="443"/>
      <c r="AJ45" s="575"/>
    </row>
    <row r="46" spans="1:36" s="467" customFormat="1" ht="28.5" customHeight="1">
      <c r="A46" s="2534"/>
      <c r="B46" s="2537"/>
      <c r="C46" s="460" t="s">
        <v>747</v>
      </c>
      <c r="D46" s="461"/>
      <c r="E46" s="482">
        <v>0.375</v>
      </c>
      <c r="F46" s="463"/>
      <c r="G46" s="482"/>
      <c r="H46" s="463"/>
      <c r="I46" s="462"/>
      <c r="J46" s="481"/>
      <c r="K46" s="482">
        <v>0.375</v>
      </c>
      <c r="L46" s="462"/>
      <c r="M46" s="462"/>
      <c r="N46" s="482">
        <v>0.375</v>
      </c>
      <c r="O46" s="482">
        <v>0.375</v>
      </c>
      <c r="P46" s="482"/>
      <c r="Q46" s="462"/>
      <c r="R46" s="462"/>
      <c r="S46" s="482">
        <v>0.41666666666666669</v>
      </c>
      <c r="T46" s="462"/>
      <c r="U46" s="482">
        <v>0.54166666666666663</v>
      </c>
      <c r="V46" s="462"/>
      <c r="W46" s="482"/>
      <c r="X46" s="462"/>
      <c r="Y46" s="462"/>
      <c r="Z46" s="649">
        <v>0.375</v>
      </c>
      <c r="AA46" s="482"/>
      <c r="AB46" s="462"/>
      <c r="AC46" s="482"/>
      <c r="AD46" s="462"/>
      <c r="AE46" s="482"/>
      <c r="AF46" s="482">
        <v>0.41666666666666669</v>
      </c>
      <c r="AG46" s="482"/>
      <c r="AH46" s="464"/>
      <c r="AI46" s="562"/>
      <c r="AJ46" s="575"/>
    </row>
    <row r="47" spans="1:36" s="467" customFormat="1" ht="28.5" customHeight="1">
      <c r="A47" s="2535"/>
      <c r="B47" s="2537"/>
      <c r="C47" s="460" t="s">
        <v>748</v>
      </c>
      <c r="D47" s="461"/>
      <c r="E47" s="482">
        <v>0.70833333333333337</v>
      </c>
      <c r="F47" s="463"/>
      <c r="G47" s="482"/>
      <c r="H47" s="463"/>
      <c r="I47" s="462"/>
      <c r="J47" s="481"/>
      <c r="K47" s="482">
        <v>0.70833333333333337</v>
      </c>
      <c r="L47" s="462"/>
      <c r="M47" s="462"/>
      <c r="N47" s="482">
        <v>0.70833333333333337</v>
      </c>
      <c r="O47" s="482">
        <v>0.70833333333333337</v>
      </c>
      <c r="P47" s="482"/>
      <c r="Q47" s="462"/>
      <c r="R47" s="462"/>
      <c r="S47" s="482">
        <v>0.5</v>
      </c>
      <c r="T47" s="462"/>
      <c r="U47" s="482">
        <v>0.58333333333333337</v>
      </c>
      <c r="V47" s="462"/>
      <c r="W47" s="482"/>
      <c r="X47" s="462"/>
      <c r="Y47" s="462"/>
      <c r="Z47" s="649">
        <v>0.70833333333333337</v>
      </c>
      <c r="AA47" s="482"/>
      <c r="AB47" s="462"/>
      <c r="AC47" s="482"/>
      <c r="AD47" s="462"/>
      <c r="AE47" s="482"/>
      <c r="AF47" s="482">
        <v>0.4375</v>
      </c>
      <c r="AG47" s="482"/>
      <c r="AH47" s="464"/>
      <c r="AI47" s="562"/>
      <c r="AJ47" s="574"/>
    </row>
    <row r="48" spans="1:36" s="467" customFormat="1" ht="39.75" customHeight="1">
      <c r="A48" s="2535"/>
      <c r="B48" s="2537"/>
      <c r="C48" s="460" t="s">
        <v>882</v>
      </c>
      <c r="D48" s="461"/>
      <c r="E48" s="462">
        <v>1</v>
      </c>
      <c r="F48" s="463"/>
      <c r="G48" s="462"/>
      <c r="H48" s="463"/>
      <c r="I48" s="462"/>
      <c r="J48" s="463"/>
      <c r="K48" s="462">
        <v>1</v>
      </c>
      <c r="L48" s="462"/>
      <c r="M48" s="462"/>
      <c r="N48" s="462">
        <v>1</v>
      </c>
      <c r="O48" s="462"/>
      <c r="P48" s="462"/>
      <c r="Q48" s="462"/>
      <c r="R48" s="462"/>
      <c r="S48" s="462">
        <v>2</v>
      </c>
      <c r="T48" s="462"/>
      <c r="U48" s="462">
        <v>1</v>
      </c>
      <c r="V48" s="462"/>
      <c r="W48" s="462"/>
      <c r="X48" s="462"/>
      <c r="Y48" s="462"/>
      <c r="Z48" s="533">
        <v>1</v>
      </c>
      <c r="AA48" s="462"/>
      <c r="AB48" s="462"/>
      <c r="AC48" s="462"/>
      <c r="AD48" s="462"/>
      <c r="AE48" s="462"/>
      <c r="AF48" s="462"/>
      <c r="AG48" s="462"/>
      <c r="AH48" s="464"/>
      <c r="AI48" s="458">
        <f>SUM(D48:AH48)</f>
        <v>7</v>
      </c>
      <c r="AJ48" s="579" t="s">
        <v>885</v>
      </c>
    </row>
    <row r="49" spans="1:36" s="467" customFormat="1" ht="39.75" customHeight="1">
      <c r="A49" s="529"/>
      <c r="B49" s="2538"/>
      <c r="C49" s="460" t="s">
        <v>883</v>
      </c>
      <c r="D49" s="461"/>
      <c r="E49" s="462"/>
      <c r="F49" s="463"/>
      <c r="G49" s="462"/>
      <c r="H49" s="463"/>
      <c r="I49" s="462"/>
      <c r="J49" s="463"/>
      <c r="K49" s="462"/>
      <c r="L49" s="462"/>
      <c r="M49" s="462"/>
      <c r="N49" s="462"/>
      <c r="O49" s="462">
        <v>1</v>
      </c>
      <c r="P49" s="462"/>
      <c r="Q49" s="462"/>
      <c r="R49" s="462"/>
      <c r="S49" s="462"/>
      <c r="T49" s="462"/>
      <c r="U49" s="462"/>
      <c r="V49" s="462"/>
      <c r="W49" s="462"/>
      <c r="X49" s="462"/>
      <c r="Y49" s="462"/>
      <c r="Z49" s="533"/>
      <c r="AA49" s="462"/>
      <c r="AB49" s="462"/>
      <c r="AC49" s="462"/>
      <c r="AD49" s="462"/>
      <c r="AE49" s="462"/>
      <c r="AF49" s="462">
        <v>0.5</v>
      </c>
      <c r="AG49" s="462"/>
      <c r="AH49" s="464"/>
      <c r="AI49" s="458">
        <f>SUM(D49:AH49)</f>
        <v>1.5</v>
      </c>
      <c r="AJ49" s="572" t="s">
        <v>886</v>
      </c>
    </row>
    <row r="50" spans="1:36" s="467" customFormat="1">
      <c r="A50" s="529"/>
      <c r="B50" s="472"/>
      <c r="C50" s="472"/>
      <c r="D50" s="472"/>
      <c r="E50" s="472"/>
      <c r="F50" s="472"/>
      <c r="G50" s="472"/>
      <c r="H50" s="472"/>
      <c r="I50" s="472"/>
      <c r="J50" s="472"/>
      <c r="K50" s="472"/>
      <c r="L50" s="472"/>
      <c r="M50" s="472"/>
      <c r="N50" s="472"/>
      <c r="O50" s="472"/>
      <c r="P50" s="472"/>
      <c r="Q50" s="472"/>
      <c r="R50" s="472"/>
      <c r="S50" s="472"/>
      <c r="T50" s="472"/>
      <c r="U50" s="472"/>
      <c r="V50" s="472"/>
      <c r="W50" s="472"/>
      <c r="X50" s="472"/>
      <c r="Y50" s="472"/>
      <c r="Z50" s="472"/>
      <c r="AA50" s="472"/>
      <c r="AB50" s="472"/>
      <c r="AC50" s="472"/>
      <c r="AD50" s="472"/>
      <c r="AE50" s="472"/>
      <c r="AF50" s="472"/>
      <c r="AG50" s="472"/>
      <c r="AH50" s="472"/>
      <c r="AI50" s="443"/>
      <c r="AJ50" s="443"/>
    </row>
    <row r="51" spans="1:36" s="467" customFormat="1">
      <c r="A51" s="2603"/>
      <c r="B51" s="2603"/>
      <c r="C51" s="2603"/>
      <c r="D51" s="2603"/>
      <c r="E51" s="2603"/>
      <c r="F51" s="2603"/>
      <c r="G51" s="2603"/>
      <c r="H51" s="2603"/>
      <c r="I51" s="2603"/>
      <c r="J51" s="2603"/>
      <c r="K51" s="2603"/>
      <c r="L51" s="2603"/>
      <c r="M51" s="2603"/>
      <c r="N51" s="2603"/>
      <c r="O51" s="2603"/>
      <c r="P51" s="2603"/>
      <c r="Q51" s="2603"/>
      <c r="R51" s="2603"/>
      <c r="S51" s="2603"/>
      <c r="T51" s="2603"/>
      <c r="U51" s="2603"/>
      <c r="V51" s="2603"/>
      <c r="W51" s="2603"/>
      <c r="X51" s="2603"/>
      <c r="Y51" s="2603"/>
      <c r="Z51" s="2603"/>
      <c r="AA51" s="2603"/>
      <c r="AB51" s="2603"/>
      <c r="AC51" s="2603"/>
      <c r="AD51" s="2603"/>
      <c r="AE51" s="2603"/>
      <c r="AF51" s="2603"/>
      <c r="AG51" s="2603"/>
      <c r="AH51" s="2603"/>
      <c r="AI51" s="2603"/>
      <c r="AJ51" s="2603"/>
    </row>
    <row r="52" spans="1:36" s="467" customFormat="1">
      <c r="A52" s="468"/>
      <c r="B52" s="2543" t="s">
        <v>414</v>
      </c>
      <c r="C52" s="2543"/>
      <c r="D52" s="2543"/>
      <c r="E52" s="2543"/>
      <c r="F52" s="2543"/>
      <c r="G52" s="2543"/>
      <c r="H52" s="2543"/>
      <c r="I52" s="2543"/>
      <c r="J52" s="2543"/>
      <c r="K52" s="2543"/>
      <c r="L52" s="2543"/>
      <c r="M52" s="2543"/>
      <c r="N52" s="2543"/>
      <c r="O52" s="2543"/>
      <c r="P52" s="2543"/>
      <c r="Q52" s="2543"/>
      <c r="R52" s="2543"/>
      <c r="S52" s="2543"/>
      <c r="T52" s="2543"/>
      <c r="U52" s="2543"/>
      <c r="V52" s="2543"/>
      <c r="W52" s="2543"/>
      <c r="X52" s="2543"/>
      <c r="Y52" s="2543"/>
      <c r="Z52" s="2543"/>
      <c r="AA52" s="2543"/>
      <c r="AB52" s="2543"/>
      <c r="AC52" s="2543"/>
      <c r="AD52" s="2543"/>
      <c r="AE52" s="2543"/>
      <c r="AF52" s="2543"/>
      <c r="AG52" s="2543"/>
      <c r="AH52" s="2543"/>
      <c r="AI52" s="468"/>
      <c r="AJ52" s="468"/>
    </row>
    <row r="53" spans="1:36" s="467" customFormat="1" ht="14.25" thickBot="1">
      <c r="A53" s="468"/>
      <c r="B53" s="689"/>
      <c r="C53" s="690"/>
      <c r="D53" s="690"/>
      <c r="E53" s="690"/>
      <c r="F53" s="690"/>
      <c r="G53" s="690"/>
      <c r="H53" s="690"/>
      <c r="I53" s="690"/>
      <c r="J53" s="690"/>
      <c r="K53" s="690"/>
      <c r="L53" s="690"/>
      <c r="M53" s="690"/>
      <c r="N53" s="690"/>
      <c r="O53" s="690"/>
      <c r="P53" s="690"/>
      <c r="Q53" s="690"/>
      <c r="R53" s="690"/>
      <c r="S53" s="690"/>
      <c r="T53" s="690"/>
      <c r="U53" s="690"/>
      <c r="V53" s="690"/>
      <c r="W53" s="690"/>
      <c r="X53" s="690"/>
      <c r="Y53" s="690"/>
      <c r="Z53" s="690"/>
      <c r="AA53" s="690"/>
      <c r="AB53" s="690"/>
      <c r="AC53" s="690"/>
      <c r="AD53" s="690"/>
      <c r="AE53" s="690"/>
      <c r="AF53" s="690"/>
      <c r="AG53" s="690"/>
      <c r="AH53" s="690"/>
      <c r="AI53" s="468"/>
      <c r="AJ53" s="468"/>
    </row>
    <row r="54" spans="1:36" s="467" customFormat="1" ht="72" customHeight="1" thickBot="1">
      <c r="A54" s="468"/>
      <c r="B54" s="714"/>
      <c r="C54" s="715"/>
      <c r="D54" s="715"/>
      <c r="E54" s="715"/>
      <c r="F54" s="715"/>
      <c r="G54" s="715"/>
      <c r="H54" s="715"/>
      <c r="I54" s="715"/>
      <c r="J54" s="715"/>
      <c r="K54" s="715"/>
      <c r="L54" s="715"/>
      <c r="M54" s="715"/>
      <c r="N54" s="715"/>
      <c r="O54" s="715"/>
      <c r="P54" s="715"/>
      <c r="Q54" s="715"/>
      <c r="R54" s="716"/>
      <c r="S54" s="716"/>
      <c r="T54" s="716"/>
      <c r="U54" s="717"/>
      <c r="V54" s="2604" t="s">
        <v>1266</v>
      </c>
      <c r="W54" s="2605"/>
      <c r="X54" s="2605"/>
      <c r="Y54" s="2606"/>
      <c r="Z54" s="2607">
        <v>261</v>
      </c>
      <c r="AA54" s="2608"/>
      <c r="AB54" s="717"/>
      <c r="AC54" s="2604" t="s">
        <v>888</v>
      </c>
      <c r="AD54" s="2605"/>
      <c r="AE54" s="2605"/>
      <c r="AF54" s="2606"/>
      <c r="AG54" s="2609">
        <v>266</v>
      </c>
      <c r="AH54" s="2610"/>
      <c r="AI54" s="718"/>
      <c r="AJ54" s="718"/>
    </row>
    <row r="55" spans="1:36" s="467" customFormat="1">
      <c r="A55" s="468"/>
      <c r="B55" s="2568" t="s">
        <v>1172</v>
      </c>
      <c r="C55" s="2568"/>
      <c r="D55" s="2568"/>
      <c r="E55" s="2568"/>
      <c r="F55" s="2568"/>
      <c r="G55" s="2568"/>
      <c r="H55" s="2568"/>
      <c r="I55" s="719"/>
      <c r="J55" s="2569" t="s">
        <v>415</v>
      </c>
      <c r="K55" s="2569"/>
      <c r="L55" s="2569"/>
      <c r="M55" s="2569"/>
      <c r="N55" s="2569"/>
      <c r="O55" s="2569"/>
      <c r="P55" s="2569"/>
      <c r="Q55" s="2569"/>
      <c r="R55" s="2569"/>
      <c r="S55" s="2569"/>
      <c r="T55" s="2569"/>
      <c r="U55" s="2569"/>
      <c r="V55" s="2569"/>
      <c r="W55" s="2569"/>
      <c r="X55" s="2569"/>
      <c r="Y55" s="2569"/>
      <c r="Z55" s="2569"/>
      <c r="AA55" s="719"/>
      <c r="AB55" s="719"/>
      <c r="AC55" s="719"/>
      <c r="AD55" s="719"/>
      <c r="AE55" s="719"/>
      <c r="AF55" s="720"/>
      <c r="AG55" s="721"/>
      <c r="AH55" s="703"/>
      <c r="AI55" s="703"/>
      <c r="AJ55" s="718"/>
    </row>
    <row r="56" spans="1:36" s="467" customFormat="1">
      <c r="A56" s="468"/>
      <c r="B56" s="2570" t="s">
        <v>1173</v>
      </c>
      <c r="C56" s="2570"/>
      <c r="D56" s="2554" t="s">
        <v>724</v>
      </c>
      <c r="E56" s="2571"/>
      <c r="F56" s="2571"/>
      <c r="G56" s="2571"/>
      <c r="H56" s="2555"/>
      <c r="I56" s="719"/>
      <c r="J56" s="2552"/>
      <c r="K56" s="2552"/>
      <c r="L56" s="2560" t="s">
        <v>477</v>
      </c>
      <c r="M56" s="2572"/>
      <c r="N56" s="2572"/>
      <c r="O56" s="2572"/>
      <c r="P56" s="2572"/>
      <c r="Q56" s="2572"/>
      <c r="R56" s="2572"/>
      <c r="S56" s="2572"/>
      <c r="T56" s="2572"/>
      <c r="U56" s="2572"/>
      <c r="V56" s="2572"/>
      <c r="W56" s="2572"/>
      <c r="X56" s="2572"/>
      <c r="Y56" s="2572"/>
      <c r="Z56" s="2561"/>
      <c r="AA56" s="2552" t="s">
        <v>180</v>
      </c>
      <c r="AB56" s="2552"/>
      <c r="AC56" s="2552"/>
      <c r="AD56" s="2552"/>
      <c r="AE56" s="719"/>
      <c r="AF56" s="568"/>
      <c r="AG56" s="569"/>
      <c r="AH56" s="2553"/>
      <c r="AI56" s="2553"/>
      <c r="AJ56" s="722"/>
    </row>
    <row r="57" spans="1:36" s="467" customFormat="1">
      <c r="A57" s="468"/>
      <c r="B57" s="2554" t="s">
        <v>1174</v>
      </c>
      <c r="C57" s="2555"/>
      <c r="D57" s="2556">
        <v>0.375</v>
      </c>
      <c r="E57" s="2557"/>
      <c r="F57" s="723" t="s">
        <v>55</v>
      </c>
      <c r="G57" s="2558">
        <v>0.40972222222222227</v>
      </c>
      <c r="H57" s="2559"/>
      <c r="I57" s="719"/>
      <c r="J57" s="2560" t="s">
        <v>182</v>
      </c>
      <c r="K57" s="2561"/>
      <c r="L57" s="2611"/>
      <c r="M57" s="2612"/>
      <c r="N57" s="2612"/>
      <c r="O57" s="2612"/>
      <c r="P57" s="2612"/>
      <c r="Q57" s="2612"/>
      <c r="R57" s="2612"/>
      <c r="S57" s="2612"/>
      <c r="T57" s="2612"/>
      <c r="U57" s="2612"/>
      <c r="V57" s="2612"/>
      <c r="W57" s="2612"/>
      <c r="X57" s="2612"/>
      <c r="Y57" s="2612"/>
      <c r="Z57" s="2613"/>
      <c r="AA57" s="2614"/>
      <c r="AB57" s="2615"/>
      <c r="AC57" s="2615"/>
      <c r="AD57" s="2616"/>
      <c r="AE57" s="719"/>
      <c r="AF57" s="724"/>
      <c r="AG57" s="724"/>
      <c r="AH57" s="724"/>
      <c r="AI57" s="724"/>
      <c r="AJ57" s="722"/>
    </row>
    <row r="58" spans="1:36" s="467" customFormat="1">
      <c r="A58" s="468"/>
      <c r="B58" s="2554" t="s">
        <v>1175</v>
      </c>
      <c r="C58" s="2555"/>
      <c r="D58" s="2556">
        <v>0.41666666666666669</v>
      </c>
      <c r="E58" s="2557"/>
      <c r="F58" s="723" t="s">
        <v>55</v>
      </c>
      <c r="G58" s="2558">
        <v>0.4513888888888889</v>
      </c>
      <c r="H58" s="2559"/>
      <c r="I58" s="719"/>
      <c r="J58" s="2560" t="s">
        <v>183</v>
      </c>
      <c r="K58" s="2561"/>
      <c r="L58" s="2611"/>
      <c r="M58" s="2612"/>
      <c r="N58" s="2612"/>
      <c r="O58" s="2612"/>
      <c r="P58" s="2612"/>
      <c r="Q58" s="2612"/>
      <c r="R58" s="2612"/>
      <c r="S58" s="2612"/>
      <c r="T58" s="2612"/>
      <c r="U58" s="2612"/>
      <c r="V58" s="2612"/>
      <c r="W58" s="2612"/>
      <c r="X58" s="2612"/>
      <c r="Y58" s="2612"/>
      <c r="Z58" s="2613"/>
      <c r="AA58" s="2617"/>
      <c r="AB58" s="2617"/>
      <c r="AC58" s="2617"/>
      <c r="AD58" s="2617"/>
      <c r="AE58" s="719"/>
      <c r="AF58" s="725"/>
      <c r="AG58" s="724"/>
      <c r="AH58" s="724"/>
      <c r="AI58" s="724"/>
      <c r="AJ58" s="718"/>
    </row>
    <row r="59" spans="1:36" s="467" customFormat="1">
      <c r="A59" s="468"/>
      <c r="B59" s="2554" t="s">
        <v>1176</v>
      </c>
      <c r="C59" s="2555"/>
      <c r="D59" s="2556">
        <v>0.45833333333333331</v>
      </c>
      <c r="E59" s="2557"/>
      <c r="F59" s="723" t="s">
        <v>55</v>
      </c>
      <c r="G59" s="2558">
        <v>0.49305555555555558</v>
      </c>
      <c r="H59" s="2559"/>
      <c r="I59" s="719"/>
      <c r="J59" s="2560" t="s">
        <v>184</v>
      </c>
      <c r="K59" s="2561"/>
      <c r="L59" s="2611"/>
      <c r="M59" s="2612"/>
      <c r="N59" s="2612"/>
      <c r="O59" s="2612"/>
      <c r="P59" s="2612"/>
      <c r="Q59" s="2612"/>
      <c r="R59" s="2612"/>
      <c r="S59" s="2612"/>
      <c r="T59" s="2612"/>
      <c r="U59" s="2612"/>
      <c r="V59" s="2612"/>
      <c r="W59" s="2612"/>
      <c r="X59" s="2612"/>
      <c r="Y59" s="2612"/>
      <c r="Z59" s="2613"/>
      <c r="AA59" s="2617"/>
      <c r="AB59" s="2617"/>
      <c r="AC59" s="2617"/>
      <c r="AD59" s="2617"/>
      <c r="AE59" s="719"/>
      <c r="AF59" s="719"/>
      <c r="AG59" s="719"/>
      <c r="AH59" s="719"/>
      <c r="AI59" s="718"/>
      <c r="AJ59" s="718"/>
    </row>
    <row r="60" spans="1:36" s="467" customFormat="1">
      <c r="A60" s="468"/>
      <c r="B60" s="2554" t="s">
        <v>1177</v>
      </c>
      <c r="C60" s="2555"/>
      <c r="D60" s="2556">
        <v>0.54166666666666663</v>
      </c>
      <c r="E60" s="2557"/>
      <c r="F60" s="723" t="s">
        <v>55</v>
      </c>
      <c r="G60" s="2558">
        <v>0.57638888888888895</v>
      </c>
      <c r="H60" s="2559"/>
      <c r="I60" s="719"/>
      <c r="J60" s="2560" t="s">
        <v>185</v>
      </c>
      <c r="K60" s="2561"/>
      <c r="L60" s="2611"/>
      <c r="M60" s="2612"/>
      <c r="N60" s="2612"/>
      <c r="O60" s="2612"/>
      <c r="P60" s="2612"/>
      <c r="Q60" s="2612"/>
      <c r="R60" s="2612"/>
      <c r="S60" s="2612"/>
      <c r="T60" s="2612"/>
      <c r="U60" s="2612"/>
      <c r="V60" s="2612"/>
      <c r="W60" s="2612"/>
      <c r="X60" s="2612"/>
      <c r="Y60" s="2612"/>
      <c r="Z60" s="2613"/>
      <c r="AA60" s="2617"/>
      <c r="AB60" s="2617"/>
      <c r="AC60" s="2617"/>
      <c r="AD60" s="2617"/>
      <c r="AE60" s="719"/>
      <c r="AF60" s="719"/>
      <c r="AG60" s="719"/>
      <c r="AH60" s="719"/>
      <c r="AI60" s="718"/>
      <c r="AJ60" s="718"/>
    </row>
    <row r="61" spans="1:36" s="467" customFormat="1">
      <c r="A61" s="468"/>
      <c r="B61" s="2554" t="s">
        <v>1178</v>
      </c>
      <c r="C61" s="2555"/>
      <c r="D61" s="2556">
        <v>0.58333333333333337</v>
      </c>
      <c r="E61" s="2557"/>
      <c r="F61" s="723" t="s">
        <v>55</v>
      </c>
      <c r="G61" s="2558">
        <v>0.61805555555555558</v>
      </c>
      <c r="H61" s="2559"/>
      <c r="I61" s="719"/>
      <c r="J61" s="2560" t="s">
        <v>186</v>
      </c>
      <c r="K61" s="2561"/>
      <c r="L61" s="2611"/>
      <c r="M61" s="2612"/>
      <c r="N61" s="2612"/>
      <c r="O61" s="2612"/>
      <c r="P61" s="2612"/>
      <c r="Q61" s="2612"/>
      <c r="R61" s="2612"/>
      <c r="S61" s="2612"/>
      <c r="T61" s="2612"/>
      <c r="U61" s="2612"/>
      <c r="V61" s="2612"/>
      <c r="W61" s="2612"/>
      <c r="X61" s="2612"/>
      <c r="Y61" s="2612"/>
      <c r="Z61" s="2613"/>
      <c r="AA61" s="2617"/>
      <c r="AB61" s="2617"/>
      <c r="AC61" s="2617"/>
      <c r="AD61" s="2617"/>
      <c r="AE61" s="719"/>
      <c r="AF61" s="719"/>
      <c r="AG61" s="719"/>
      <c r="AH61" s="719"/>
      <c r="AI61" s="718"/>
      <c r="AJ61" s="718"/>
    </row>
    <row r="62" spans="1:36" s="467" customFormat="1">
      <c r="A62" s="468"/>
      <c r="B62" s="2554" t="s">
        <v>1179</v>
      </c>
      <c r="C62" s="2555"/>
      <c r="D62" s="2556">
        <v>0.625</v>
      </c>
      <c r="E62" s="2557"/>
      <c r="F62" s="723" t="s">
        <v>55</v>
      </c>
      <c r="G62" s="2558">
        <v>0.65972222222222221</v>
      </c>
      <c r="H62" s="2559"/>
      <c r="I62" s="719"/>
      <c r="J62" s="726" t="s">
        <v>416</v>
      </c>
      <c r="K62" s="719"/>
      <c r="L62" s="719"/>
      <c r="M62" s="719"/>
      <c r="N62" s="719"/>
      <c r="O62" s="719"/>
      <c r="P62" s="719"/>
      <c r="Q62" s="719"/>
      <c r="R62" s="719"/>
      <c r="S62" s="719"/>
      <c r="T62" s="719"/>
      <c r="U62" s="719"/>
      <c r="V62" s="719"/>
      <c r="W62" s="719"/>
      <c r="X62" s="719"/>
      <c r="Y62" s="719"/>
      <c r="Z62" s="719"/>
      <c r="AA62" s="719"/>
      <c r="AB62" s="719"/>
      <c r="AC62" s="719"/>
      <c r="AD62" s="719"/>
      <c r="AE62" s="719"/>
      <c r="AF62" s="719"/>
      <c r="AG62" s="719"/>
      <c r="AH62" s="719"/>
      <c r="AI62" s="718"/>
      <c r="AJ62" s="718"/>
    </row>
    <row r="63" spans="1:36" s="467" customFormat="1">
      <c r="A63" s="468"/>
      <c r="B63" s="2554" t="s">
        <v>1180</v>
      </c>
      <c r="C63" s="2555"/>
      <c r="D63" s="2556">
        <v>0.66666666666666663</v>
      </c>
      <c r="E63" s="2557"/>
      <c r="F63" s="723" t="s">
        <v>55</v>
      </c>
      <c r="G63" s="2558">
        <v>0.70833333333333337</v>
      </c>
      <c r="H63" s="2559"/>
      <c r="I63" s="719"/>
      <c r="J63" s="727"/>
      <c r="K63" s="727"/>
      <c r="L63" s="727"/>
      <c r="M63" s="727"/>
      <c r="N63" s="727"/>
      <c r="O63" s="727"/>
      <c r="P63" s="727"/>
      <c r="Q63" s="727"/>
      <c r="R63" s="727"/>
      <c r="S63" s="727"/>
      <c r="T63" s="727"/>
      <c r="U63" s="727"/>
      <c r="V63" s="727"/>
      <c r="W63" s="727"/>
      <c r="X63" s="727"/>
      <c r="Y63" s="727"/>
      <c r="Z63" s="727"/>
      <c r="AA63" s="727"/>
      <c r="AB63" s="727"/>
      <c r="AC63" s="727"/>
      <c r="AD63" s="727"/>
      <c r="AE63" s="719"/>
      <c r="AF63" s="719"/>
      <c r="AG63" s="719"/>
      <c r="AH63" s="719"/>
      <c r="AI63" s="718"/>
      <c r="AJ63" s="718"/>
    </row>
    <row r="64" spans="1:36" s="467" customFormat="1">
      <c r="A64" s="468"/>
      <c r="B64" s="2578"/>
      <c r="C64" s="2578"/>
      <c r="D64" s="2578"/>
      <c r="E64" s="2578"/>
      <c r="F64" s="2578"/>
      <c r="G64" s="2578"/>
      <c r="H64" s="2578"/>
      <c r="I64" s="719"/>
      <c r="J64" s="727" t="s">
        <v>1181</v>
      </c>
      <c r="K64" s="727"/>
      <c r="L64" s="719"/>
      <c r="M64" s="719"/>
      <c r="N64" s="719"/>
      <c r="O64" s="719"/>
      <c r="P64" s="719"/>
      <c r="Q64" s="719"/>
      <c r="R64" s="719"/>
      <c r="S64" s="719"/>
      <c r="T64" s="719"/>
      <c r="U64" s="719"/>
      <c r="V64" s="719"/>
      <c r="W64" s="719"/>
      <c r="X64" s="719"/>
      <c r="Y64" s="719"/>
      <c r="Z64" s="719"/>
      <c r="AA64" s="728"/>
      <c r="AB64" s="728"/>
      <c r="AC64" s="728"/>
      <c r="AD64" s="728"/>
      <c r="AE64" s="719"/>
      <c r="AF64" s="719"/>
      <c r="AG64" s="719"/>
      <c r="AH64" s="719"/>
      <c r="AI64" s="718"/>
      <c r="AJ64" s="718"/>
    </row>
    <row r="65" spans="1:47" s="467" customFormat="1">
      <c r="A65" s="468"/>
      <c r="B65" s="2574"/>
      <c r="C65" s="2574"/>
      <c r="D65" s="2574"/>
      <c r="E65" s="2574"/>
      <c r="F65" s="2574"/>
      <c r="G65" s="2574"/>
      <c r="H65" s="2574"/>
      <c r="I65" s="719"/>
      <c r="J65" s="2579"/>
      <c r="K65" s="2578"/>
      <c r="L65" s="2580"/>
      <c r="M65" s="2579" t="s">
        <v>1182</v>
      </c>
      <c r="N65" s="2578"/>
      <c r="O65" s="2578"/>
      <c r="P65" s="2578"/>
      <c r="Q65" s="2578"/>
      <c r="R65" s="2578"/>
      <c r="S65" s="2578"/>
      <c r="T65" s="2578"/>
      <c r="U65" s="2578"/>
      <c r="V65" s="2578"/>
      <c r="W65" s="2578"/>
      <c r="X65" s="2578"/>
      <c r="Y65" s="2578"/>
      <c r="Z65" s="2578"/>
      <c r="AA65" s="2578"/>
      <c r="AB65" s="2578"/>
      <c r="AC65" s="2578"/>
      <c r="AD65" s="2578"/>
      <c r="AE65" s="2578"/>
      <c r="AF65" s="2578"/>
      <c r="AG65" s="2578"/>
      <c r="AH65" s="2580"/>
      <c r="AI65" s="718"/>
      <c r="AJ65" s="718"/>
    </row>
    <row r="66" spans="1:47" s="467" customFormat="1">
      <c r="A66" s="468"/>
      <c r="B66" s="2574"/>
      <c r="C66" s="2574"/>
      <c r="D66" s="2574"/>
      <c r="E66" s="2574"/>
      <c r="F66" s="2574"/>
      <c r="G66" s="2574"/>
      <c r="H66" s="2574"/>
      <c r="I66" s="719"/>
      <c r="J66" s="2581"/>
      <c r="K66" s="2582"/>
      <c r="L66" s="2583"/>
      <c r="M66" s="2581"/>
      <c r="N66" s="2582"/>
      <c r="O66" s="2582"/>
      <c r="P66" s="2582"/>
      <c r="Q66" s="2582"/>
      <c r="R66" s="2582"/>
      <c r="S66" s="2582"/>
      <c r="T66" s="2582"/>
      <c r="U66" s="2582"/>
      <c r="V66" s="2582"/>
      <c r="W66" s="2582"/>
      <c r="X66" s="2582"/>
      <c r="Y66" s="2582"/>
      <c r="Z66" s="2582"/>
      <c r="AA66" s="2582"/>
      <c r="AB66" s="2582"/>
      <c r="AC66" s="2582"/>
      <c r="AD66" s="2582"/>
      <c r="AE66" s="2582"/>
      <c r="AF66" s="2582"/>
      <c r="AG66" s="2582"/>
      <c r="AH66" s="2583"/>
      <c r="AI66" s="718"/>
      <c r="AJ66" s="718"/>
    </row>
    <row r="67" spans="1:47" s="467" customFormat="1">
      <c r="A67" s="468"/>
      <c r="B67" s="2574"/>
      <c r="C67" s="2574"/>
      <c r="D67" s="2574"/>
      <c r="E67" s="2574"/>
      <c r="F67" s="2574"/>
      <c r="G67" s="2574"/>
      <c r="H67" s="2574"/>
      <c r="I67" s="719"/>
      <c r="J67" s="2552" t="s">
        <v>1183</v>
      </c>
      <c r="K67" s="2552"/>
      <c r="L67" s="2552"/>
      <c r="M67" s="2618" t="s">
        <v>1189</v>
      </c>
      <c r="N67" s="2619"/>
      <c r="O67" s="2619"/>
      <c r="P67" s="2619"/>
      <c r="Q67" s="2619"/>
      <c r="R67" s="2619"/>
      <c r="S67" s="2619"/>
      <c r="T67" s="2619"/>
      <c r="U67" s="2619"/>
      <c r="V67" s="2619"/>
      <c r="W67" s="2619"/>
      <c r="X67" s="2619"/>
      <c r="Y67" s="2619"/>
      <c r="Z67" s="2619"/>
      <c r="AA67" s="2619"/>
      <c r="AB67" s="2619"/>
      <c r="AC67" s="2619"/>
      <c r="AD67" s="2619"/>
      <c r="AE67" s="2619"/>
      <c r="AF67" s="2619"/>
      <c r="AG67" s="2619"/>
      <c r="AH67" s="2620"/>
      <c r="AI67" s="718"/>
      <c r="AJ67" s="718"/>
    </row>
    <row r="68" spans="1:47" s="467" customFormat="1" ht="13.5" customHeight="1">
      <c r="A68" s="468"/>
      <c r="B68" s="2574"/>
      <c r="C68" s="2574"/>
      <c r="D68" s="2574"/>
      <c r="E68" s="2574"/>
      <c r="F68" s="2574"/>
      <c r="G68" s="2574"/>
      <c r="H68" s="2574"/>
      <c r="I68" s="719"/>
      <c r="J68" s="2552" t="s">
        <v>1184</v>
      </c>
      <c r="K68" s="2552"/>
      <c r="L68" s="2552"/>
      <c r="M68" s="2618" t="s">
        <v>1190</v>
      </c>
      <c r="N68" s="2619"/>
      <c r="O68" s="2619"/>
      <c r="P68" s="2619"/>
      <c r="Q68" s="2619"/>
      <c r="R68" s="2619"/>
      <c r="S68" s="2619"/>
      <c r="T68" s="2619"/>
      <c r="U68" s="2619"/>
      <c r="V68" s="2619"/>
      <c r="W68" s="2619"/>
      <c r="X68" s="2619"/>
      <c r="Y68" s="2619"/>
      <c r="Z68" s="2619"/>
      <c r="AA68" s="2619"/>
      <c r="AB68" s="2619"/>
      <c r="AC68" s="2619"/>
      <c r="AD68" s="2619"/>
      <c r="AE68" s="2619"/>
      <c r="AF68" s="2619"/>
      <c r="AG68" s="2619"/>
      <c r="AH68" s="2620"/>
      <c r="AI68" s="718"/>
      <c r="AJ68" s="718"/>
      <c r="AO68" s="474"/>
      <c r="AP68" s="474"/>
      <c r="AQ68" s="474"/>
      <c r="AR68" s="474"/>
      <c r="AS68" s="474"/>
      <c r="AT68" s="474"/>
      <c r="AU68" s="474"/>
    </row>
    <row r="69" spans="1:47" s="467" customFormat="1">
      <c r="A69" s="468"/>
      <c r="B69" s="2574"/>
      <c r="C69" s="2574"/>
      <c r="D69" s="2574"/>
      <c r="E69" s="2574"/>
      <c r="F69" s="2574"/>
      <c r="G69" s="2574"/>
      <c r="H69" s="2574"/>
      <c r="I69" s="719"/>
      <c r="J69" s="2552" t="s">
        <v>1185</v>
      </c>
      <c r="K69" s="2552"/>
      <c r="L69" s="2552"/>
      <c r="M69" s="2618" t="s">
        <v>1191</v>
      </c>
      <c r="N69" s="2619"/>
      <c r="O69" s="2619"/>
      <c r="P69" s="2619"/>
      <c r="Q69" s="2619"/>
      <c r="R69" s="2619"/>
      <c r="S69" s="2619"/>
      <c r="T69" s="2619"/>
      <c r="U69" s="2619"/>
      <c r="V69" s="2619"/>
      <c r="W69" s="2619"/>
      <c r="X69" s="2619"/>
      <c r="Y69" s="2619"/>
      <c r="Z69" s="2619"/>
      <c r="AA69" s="2619"/>
      <c r="AB69" s="2619"/>
      <c r="AC69" s="2619"/>
      <c r="AD69" s="2619"/>
      <c r="AE69" s="2619"/>
      <c r="AF69" s="2619"/>
      <c r="AG69" s="2619"/>
      <c r="AH69" s="2620"/>
      <c r="AI69" s="718"/>
      <c r="AJ69" s="718"/>
      <c r="AO69" s="474"/>
      <c r="AP69" s="474"/>
      <c r="AQ69" s="474"/>
      <c r="AR69" s="474"/>
      <c r="AS69" s="474"/>
      <c r="AT69" s="474"/>
      <c r="AU69" s="474"/>
    </row>
    <row r="70" spans="1:47" s="467" customFormat="1" ht="13.5" customHeight="1">
      <c r="A70" s="468"/>
      <c r="B70" s="2574"/>
      <c r="C70" s="2574"/>
      <c r="D70" s="2574"/>
      <c r="E70" s="2574"/>
      <c r="F70" s="2574"/>
      <c r="G70" s="2574"/>
      <c r="H70" s="2574"/>
      <c r="I70" s="719"/>
      <c r="J70" s="2552" t="s">
        <v>1186</v>
      </c>
      <c r="K70" s="2552"/>
      <c r="L70" s="2552"/>
      <c r="M70" s="2560"/>
      <c r="N70" s="2572"/>
      <c r="O70" s="2572"/>
      <c r="P70" s="2572"/>
      <c r="Q70" s="2572"/>
      <c r="R70" s="2572"/>
      <c r="S70" s="2572"/>
      <c r="T70" s="2572"/>
      <c r="U70" s="2572"/>
      <c r="V70" s="2572"/>
      <c r="W70" s="2572"/>
      <c r="X70" s="2572"/>
      <c r="Y70" s="2572"/>
      <c r="Z70" s="2572"/>
      <c r="AA70" s="2572"/>
      <c r="AB70" s="2572"/>
      <c r="AC70" s="2572"/>
      <c r="AD70" s="2572"/>
      <c r="AE70" s="2572"/>
      <c r="AF70" s="2572"/>
      <c r="AG70" s="2572"/>
      <c r="AH70" s="2561"/>
      <c r="AI70" s="718"/>
      <c r="AJ70" s="718"/>
    </row>
    <row r="71" spans="1:47" s="467" customFormat="1" ht="13.5" customHeight="1">
      <c r="A71" s="468"/>
      <c r="B71" s="2574"/>
      <c r="C71" s="2574"/>
      <c r="D71" s="2574"/>
      <c r="E71" s="2574"/>
      <c r="F71" s="2574"/>
      <c r="G71" s="2574"/>
      <c r="H71" s="2574"/>
      <c r="I71" s="719"/>
      <c r="J71" s="2584" t="s">
        <v>1187</v>
      </c>
      <c r="K71" s="2584"/>
      <c r="L71" s="2584"/>
      <c r="M71" s="2560"/>
      <c r="N71" s="2572"/>
      <c r="O71" s="2572"/>
      <c r="P71" s="2572"/>
      <c r="Q71" s="2572"/>
      <c r="R71" s="2572"/>
      <c r="S71" s="2572"/>
      <c r="T71" s="2572"/>
      <c r="U71" s="2572"/>
      <c r="V71" s="2572"/>
      <c r="W71" s="2572"/>
      <c r="X71" s="2572"/>
      <c r="Y71" s="2572"/>
      <c r="Z71" s="2572"/>
      <c r="AA71" s="2572"/>
      <c r="AB71" s="2572"/>
      <c r="AC71" s="2572"/>
      <c r="AD71" s="2572"/>
      <c r="AE71" s="2572"/>
      <c r="AF71" s="2572"/>
      <c r="AG71" s="2572"/>
      <c r="AH71" s="2561"/>
      <c r="AI71" s="718"/>
      <c r="AJ71" s="718"/>
    </row>
    <row r="72" spans="1:47" s="467" customFormat="1" ht="13.5" customHeight="1">
      <c r="A72" s="468"/>
      <c r="B72" s="2574"/>
      <c r="C72" s="2574"/>
      <c r="D72" s="2574"/>
      <c r="E72" s="2574"/>
      <c r="F72" s="2574"/>
      <c r="G72" s="2574"/>
      <c r="H72" s="2574"/>
      <c r="I72" s="719"/>
      <c r="J72" s="2584" t="s">
        <v>1188</v>
      </c>
      <c r="K72" s="2584"/>
      <c r="L72" s="2584"/>
      <c r="M72" s="2560"/>
      <c r="N72" s="2572"/>
      <c r="O72" s="2572"/>
      <c r="P72" s="2572"/>
      <c r="Q72" s="2572"/>
      <c r="R72" s="2572"/>
      <c r="S72" s="2572"/>
      <c r="T72" s="2572"/>
      <c r="U72" s="2572"/>
      <c r="V72" s="2572"/>
      <c r="W72" s="2572"/>
      <c r="X72" s="2572"/>
      <c r="Y72" s="2572"/>
      <c r="Z72" s="2572"/>
      <c r="AA72" s="2572"/>
      <c r="AB72" s="2572"/>
      <c r="AC72" s="2572"/>
      <c r="AD72" s="2572"/>
      <c r="AE72" s="2572"/>
      <c r="AF72" s="2572"/>
      <c r="AG72" s="2572"/>
      <c r="AH72" s="2561"/>
      <c r="AI72" s="718"/>
      <c r="AJ72" s="718"/>
    </row>
    <row r="73" spans="1:47">
      <c r="A73" s="468"/>
      <c r="B73" s="729"/>
      <c r="C73" s="729"/>
      <c r="D73" s="729"/>
      <c r="E73" s="729"/>
      <c r="F73" s="729"/>
      <c r="G73" s="729"/>
      <c r="H73" s="729"/>
      <c r="I73" s="730"/>
      <c r="J73" s="726"/>
      <c r="K73" s="719"/>
      <c r="L73" s="719"/>
      <c r="M73" s="719"/>
      <c r="N73" s="719"/>
      <c r="O73" s="719"/>
      <c r="P73" s="719"/>
      <c r="Q73" s="719"/>
      <c r="R73" s="719"/>
      <c r="S73" s="719"/>
      <c r="T73" s="719"/>
      <c r="U73" s="719"/>
      <c r="V73" s="719"/>
      <c r="W73" s="719"/>
      <c r="X73" s="719"/>
      <c r="Y73" s="719"/>
      <c r="Z73" s="719"/>
      <c r="AA73" s="719"/>
      <c r="AB73" s="719"/>
      <c r="AC73" s="719"/>
      <c r="AD73" s="719"/>
      <c r="AE73" s="719"/>
      <c r="AF73" s="719"/>
      <c r="AG73" s="719"/>
      <c r="AH73" s="719"/>
      <c r="AI73" s="718"/>
      <c r="AJ73" s="718"/>
    </row>
    <row r="74" spans="1:47">
      <c r="A74" s="468"/>
      <c r="B74" s="2569" t="s">
        <v>66</v>
      </c>
      <c r="C74" s="2569"/>
      <c r="D74" s="2569"/>
      <c r="E74" s="2569"/>
      <c r="F74" s="2569"/>
      <c r="G74" s="2569"/>
      <c r="H74" s="2569"/>
      <c r="I74" s="2569"/>
      <c r="J74" s="2569"/>
      <c r="K74" s="2569"/>
      <c r="L74" s="2569"/>
      <c r="M74" s="2569"/>
      <c r="N74" s="2569"/>
      <c r="O74" s="2569"/>
      <c r="P74" s="2569"/>
      <c r="Q74" s="2569"/>
      <c r="R74" s="2569"/>
      <c r="S74" s="2569"/>
      <c r="T74" s="2569"/>
      <c r="U74" s="2569"/>
      <c r="V74" s="2569"/>
      <c r="W74" s="719"/>
      <c r="X74" s="719"/>
      <c r="Y74" s="719"/>
      <c r="Z74" s="719"/>
      <c r="AA74" s="719"/>
      <c r="AB74" s="719"/>
      <c r="AC74" s="719"/>
      <c r="AD74" s="719"/>
      <c r="AE74" s="719"/>
      <c r="AF74" s="719"/>
      <c r="AG74" s="719"/>
      <c r="AH74" s="719"/>
      <c r="AI74" s="718"/>
      <c r="AJ74" s="718"/>
    </row>
    <row r="75" spans="1:47">
      <c r="A75" s="470"/>
      <c r="B75" s="2560"/>
      <c r="C75" s="2572"/>
      <c r="D75" s="2572"/>
      <c r="E75" s="2561"/>
      <c r="F75" s="2560" t="s">
        <v>179</v>
      </c>
      <c r="G75" s="2572"/>
      <c r="H75" s="2572"/>
      <c r="I75" s="2572"/>
      <c r="J75" s="2572"/>
      <c r="K75" s="2572"/>
      <c r="L75" s="2572"/>
      <c r="M75" s="2572"/>
      <c r="N75" s="2572"/>
      <c r="O75" s="2572"/>
      <c r="P75" s="2572"/>
      <c r="Q75" s="2572"/>
      <c r="R75" s="2572"/>
      <c r="S75" s="2572"/>
      <c r="T75" s="2572"/>
      <c r="U75" s="2572"/>
      <c r="V75" s="2572"/>
      <c r="W75" s="2572"/>
      <c r="X75" s="2572"/>
      <c r="Y75" s="2572"/>
      <c r="Z75" s="2572"/>
      <c r="AA75" s="2572"/>
      <c r="AB75" s="2561"/>
      <c r="AC75" s="2560" t="s">
        <v>166</v>
      </c>
      <c r="AD75" s="2572"/>
      <c r="AE75" s="2572"/>
      <c r="AF75" s="2572"/>
      <c r="AG75" s="2572"/>
      <c r="AH75" s="2561"/>
      <c r="AI75" s="731" t="s">
        <v>725</v>
      </c>
      <c r="AJ75" s="732"/>
    </row>
    <row r="76" spans="1:47" ht="14.25">
      <c r="A76" s="470"/>
      <c r="B76" s="2560" t="s">
        <v>187</v>
      </c>
      <c r="C76" s="2572"/>
      <c r="D76" s="2572"/>
      <c r="E76" s="2561"/>
      <c r="F76" s="2621"/>
      <c r="G76" s="2622"/>
      <c r="H76" s="2622"/>
      <c r="I76" s="2622"/>
      <c r="J76" s="2622"/>
      <c r="K76" s="2622"/>
      <c r="L76" s="2622"/>
      <c r="M76" s="2622"/>
      <c r="N76" s="2622"/>
      <c r="O76" s="2622"/>
      <c r="P76" s="2622"/>
      <c r="Q76" s="759" t="s">
        <v>55</v>
      </c>
      <c r="R76" s="2622"/>
      <c r="S76" s="2622"/>
      <c r="T76" s="2622"/>
      <c r="U76" s="2622"/>
      <c r="V76" s="2622"/>
      <c r="W76" s="2622"/>
      <c r="X76" s="2622"/>
      <c r="Y76" s="2622"/>
      <c r="Z76" s="2622"/>
      <c r="AA76" s="2622"/>
      <c r="AB76" s="2623"/>
      <c r="AC76" s="2624"/>
      <c r="AD76" s="2625"/>
      <c r="AE76" s="2625"/>
      <c r="AF76" s="2625"/>
      <c r="AG76" s="2625"/>
      <c r="AH76" s="2626"/>
      <c r="AI76" s="732" t="str">
        <f>IF(F76="","",DATEDIF(F76-1,R76,"D"))</f>
        <v/>
      </c>
      <c r="AJ76" s="732"/>
    </row>
    <row r="77" spans="1:47" ht="14.25">
      <c r="A77" s="470"/>
      <c r="B77" s="2560" t="s">
        <v>188</v>
      </c>
      <c r="C77" s="2572"/>
      <c r="D77" s="2572"/>
      <c r="E77" s="2561"/>
      <c r="F77" s="2621"/>
      <c r="G77" s="2622"/>
      <c r="H77" s="2622"/>
      <c r="I77" s="2622"/>
      <c r="J77" s="2622"/>
      <c r="K77" s="2622"/>
      <c r="L77" s="2622"/>
      <c r="M77" s="2622"/>
      <c r="N77" s="2622"/>
      <c r="O77" s="2622"/>
      <c r="P77" s="2622"/>
      <c r="Q77" s="759" t="s">
        <v>55</v>
      </c>
      <c r="R77" s="2622"/>
      <c r="S77" s="2622"/>
      <c r="T77" s="2622"/>
      <c r="U77" s="2622"/>
      <c r="V77" s="2622"/>
      <c r="W77" s="2622"/>
      <c r="X77" s="2622"/>
      <c r="Y77" s="2622"/>
      <c r="Z77" s="2622"/>
      <c r="AA77" s="2622"/>
      <c r="AB77" s="2623"/>
      <c r="AC77" s="2624"/>
      <c r="AD77" s="2625"/>
      <c r="AE77" s="2625"/>
      <c r="AF77" s="2625"/>
      <c r="AG77" s="2625"/>
      <c r="AH77" s="2626"/>
      <c r="AI77" s="732" t="str">
        <f>IF(F77="","",DATEDIF(F77-1,R77,"D"))</f>
        <v/>
      </c>
      <c r="AJ77" s="732"/>
    </row>
    <row r="78" spans="1:47" ht="14.25">
      <c r="A78" s="470"/>
      <c r="B78" s="2560" t="s">
        <v>189</v>
      </c>
      <c r="C78" s="2572"/>
      <c r="D78" s="2572"/>
      <c r="E78" s="2561"/>
      <c r="F78" s="2621"/>
      <c r="G78" s="2622"/>
      <c r="H78" s="2622"/>
      <c r="I78" s="2622"/>
      <c r="J78" s="2622"/>
      <c r="K78" s="2622"/>
      <c r="L78" s="2622"/>
      <c r="M78" s="2622"/>
      <c r="N78" s="2622"/>
      <c r="O78" s="2622"/>
      <c r="P78" s="2622"/>
      <c r="Q78" s="759" t="s">
        <v>55</v>
      </c>
      <c r="R78" s="2622"/>
      <c r="S78" s="2622"/>
      <c r="T78" s="2622"/>
      <c r="U78" s="2622"/>
      <c r="V78" s="2622"/>
      <c r="W78" s="2622"/>
      <c r="X78" s="2622"/>
      <c r="Y78" s="2622"/>
      <c r="Z78" s="2622"/>
      <c r="AA78" s="2622"/>
      <c r="AB78" s="2623"/>
      <c r="AC78" s="2624"/>
      <c r="AD78" s="2625"/>
      <c r="AE78" s="2625"/>
      <c r="AF78" s="2625"/>
      <c r="AG78" s="2625"/>
      <c r="AH78" s="2626"/>
      <c r="AI78" s="732" t="str">
        <f>IF(F78="","",DATEDIF(F78-1,R78,"D"))</f>
        <v/>
      </c>
      <c r="AJ78" s="732"/>
    </row>
    <row r="79" spans="1:47" ht="14.25">
      <c r="A79" s="470"/>
      <c r="B79" s="2560" t="s">
        <v>190</v>
      </c>
      <c r="C79" s="2572"/>
      <c r="D79" s="2572"/>
      <c r="E79" s="2561"/>
      <c r="F79" s="2621"/>
      <c r="G79" s="2622"/>
      <c r="H79" s="2622"/>
      <c r="I79" s="2622"/>
      <c r="J79" s="2622"/>
      <c r="K79" s="2622"/>
      <c r="L79" s="2622"/>
      <c r="M79" s="2622"/>
      <c r="N79" s="2622"/>
      <c r="O79" s="2622"/>
      <c r="P79" s="2622"/>
      <c r="Q79" s="759" t="s">
        <v>55</v>
      </c>
      <c r="R79" s="2622"/>
      <c r="S79" s="2622"/>
      <c r="T79" s="2622"/>
      <c r="U79" s="2622"/>
      <c r="V79" s="2622"/>
      <c r="W79" s="2622"/>
      <c r="X79" s="2622"/>
      <c r="Y79" s="2622"/>
      <c r="Z79" s="2622"/>
      <c r="AA79" s="2622"/>
      <c r="AB79" s="2623"/>
      <c r="AC79" s="2624"/>
      <c r="AD79" s="2625"/>
      <c r="AE79" s="2625"/>
      <c r="AF79" s="2625"/>
      <c r="AG79" s="2625"/>
      <c r="AH79" s="2626"/>
      <c r="AI79" s="732" t="str">
        <f t="shared" ref="AI79:AI81" si="0">IF(F79="","",DATEDIF(F79-1,R79,"D"))</f>
        <v/>
      </c>
      <c r="AJ79" s="732"/>
    </row>
    <row r="80" spans="1:47" ht="14.25">
      <c r="A80" s="470"/>
      <c r="B80" s="2560" t="s">
        <v>191</v>
      </c>
      <c r="C80" s="2572"/>
      <c r="D80" s="2572"/>
      <c r="E80" s="2561"/>
      <c r="F80" s="2621"/>
      <c r="G80" s="2622"/>
      <c r="H80" s="2622"/>
      <c r="I80" s="2622"/>
      <c r="J80" s="2622"/>
      <c r="K80" s="2622"/>
      <c r="L80" s="2622"/>
      <c r="M80" s="2622"/>
      <c r="N80" s="2622"/>
      <c r="O80" s="2622"/>
      <c r="P80" s="2622"/>
      <c r="Q80" s="733" t="s">
        <v>55</v>
      </c>
      <c r="R80" s="2622"/>
      <c r="S80" s="2622"/>
      <c r="T80" s="2622"/>
      <c r="U80" s="2622"/>
      <c r="V80" s="2622"/>
      <c r="W80" s="2622"/>
      <c r="X80" s="2622"/>
      <c r="Y80" s="2622"/>
      <c r="Z80" s="2622"/>
      <c r="AA80" s="2622"/>
      <c r="AB80" s="2623"/>
      <c r="AC80" s="2624"/>
      <c r="AD80" s="2625"/>
      <c r="AE80" s="2625"/>
      <c r="AF80" s="2625"/>
      <c r="AG80" s="2625"/>
      <c r="AH80" s="2626"/>
      <c r="AI80" s="732" t="str">
        <f t="shared" si="0"/>
        <v/>
      </c>
      <c r="AJ80" s="732"/>
    </row>
    <row r="81" spans="1:36" ht="14.25">
      <c r="A81" s="470"/>
      <c r="B81" s="2560" t="s">
        <v>192</v>
      </c>
      <c r="C81" s="2572"/>
      <c r="D81" s="2572"/>
      <c r="E81" s="2561"/>
      <c r="F81" s="2621"/>
      <c r="G81" s="2622"/>
      <c r="H81" s="2622"/>
      <c r="I81" s="2622"/>
      <c r="J81" s="2622"/>
      <c r="K81" s="2622"/>
      <c r="L81" s="2622"/>
      <c r="M81" s="2622"/>
      <c r="N81" s="2622"/>
      <c r="O81" s="2622"/>
      <c r="P81" s="2622"/>
      <c r="Q81" s="733" t="s">
        <v>55</v>
      </c>
      <c r="R81" s="2622"/>
      <c r="S81" s="2622"/>
      <c r="T81" s="2622"/>
      <c r="U81" s="2622"/>
      <c r="V81" s="2622"/>
      <c r="W81" s="2622"/>
      <c r="X81" s="2622"/>
      <c r="Y81" s="2622"/>
      <c r="Z81" s="2622"/>
      <c r="AA81" s="2622"/>
      <c r="AB81" s="2623"/>
      <c r="AC81" s="2624"/>
      <c r="AD81" s="2625"/>
      <c r="AE81" s="2625"/>
      <c r="AF81" s="2625"/>
      <c r="AG81" s="2625"/>
      <c r="AH81" s="2626"/>
      <c r="AI81" s="732" t="str">
        <f t="shared" si="0"/>
        <v/>
      </c>
      <c r="AJ81" s="732"/>
    </row>
    <row r="82" spans="1:36">
      <c r="B82" s="734"/>
      <c r="C82" s="734"/>
      <c r="D82" s="735"/>
      <c r="E82" s="735"/>
      <c r="F82" s="735"/>
      <c r="G82" s="735"/>
      <c r="H82" s="735"/>
      <c r="I82" s="735"/>
      <c r="J82" s="735"/>
      <c r="K82" s="735"/>
      <c r="L82" s="735"/>
      <c r="M82" s="735"/>
      <c r="N82" s="735"/>
      <c r="O82" s="735"/>
      <c r="P82" s="735"/>
      <c r="Q82" s="735"/>
      <c r="R82" s="735"/>
      <c r="S82" s="735"/>
      <c r="T82" s="735"/>
      <c r="U82" s="735"/>
      <c r="V82" s="735"/>
      <c r="W82" s="735"/>
      <c r="X82" s="735"/>
      <c r="Y82" s="735"/>
      <c r="Z82" s="735"/>
      <c r="AA82" s="735"/>
      <c r="AB82" s="735"/>
      <c r="AC82" s="735"/>
      <c r="AD82" s="735"/>
      <c r="AE82" s="735"/>
      <c r="AF82" s="735"/>
      <c r="AG82" s="735"/>
      <c r="AH82" s="735"/>
      <c r="AI82" s="735"/>
      <c r="AJ82" s="735"/>
    </row>
    <row r="83" spans="1:36">
      <c r="B83" s="734"/>
      <c r="C83" s="734"/>
      <c r="D83" s="735"/>
      <c r="E83" s="735"/>
      <c r="F83" s="735"/>
      <c r="G83" s="735"/>
      <c r="H83" s="735"/>
      <c r="I83" s="735"/>
      <c r="J83" s="735"/>
      <c r="K83" s="735"/>
      <c r="L83" s="735"/>
      <c r="M83" s="735"/>
      <c r="N83" s="735"/>
      <c r="O83" s="735"/>
      <c r="P83" s="735"/>
      <c r="Q83" s="735"/>
      <c r="R83" s="735"/>
      <c r="S83" s="735"/>
      <c r="T83" s="735"/>
      <c r="U83" s="735"/>
      <c r="V83" s="735"/>
      <c r="W83" s="735"/>
      <c r="X83" s="735"/>
      <c r="Y83" s="735"/>
      <c r="Z83" s="735"/>
      <c r="AA83" s="735"/>
      <c r="AB83" s="735"/>
      <c r="AC83" s="735"/>
      <c r="AD83" s="735"/>
      <c r="AE83" s="735"/>
      <c r="AF83" s="735"/>
      <c r="AG83" s="735"/>
      <c r="AH83" s="735"/>
      <c r="AI83" s="735"/>
      <c r="AJ83" s="735"/>
    </row>
    <row r="84" spans="1:36">
      <c r="B84" s="734"/>
      <c r="C84" s="734"/>
      <c r="D84" s="735"/>
      <c r="E84" s="735"/>
      <c r="F84" s="735"/>
      <c r="G84" s="735"/>
      <c r="H84" s="735"/>
      <c r="I84" s="735"/>
      <c r="J84" s="735"/>
      <c r="K84" s="735"/>
      <c r="L84" s="735"/>
      <c r="M84" s="735"/>
      <c r="N84" s="735"/>
      <c r="O84" s="735"/>
      <c r="P84" s="735"/>
      <c r="Q84" s="735"/>
      <c r="R84" s="735"/>
      <c r="S84" s="735"/>
      <c r="T84" s="735"/>
      <c r="U84" s="735"/>
      <c r="V84" s="735"/>
      <c r="W84" s="735"/>
      <c r="X84" s="735"/>
      <c r="Y84" s="735"/>
      <c r="Z84" s="735"/>
      <c r="AA84" s="735"/>
      <c r="AB84" s="735"/>
      <c r="AC84" s="735"/>
      <c r="AD84" s="735"/>
      <c r="AE84" s="735"/>
      <c r="AF84" s="735"/>
      <c r="AG84" s="735"/>
      <c r="AH84" s="735"/>
      <c r="AI84" s="735"/>
      <c r="AJ84" s="735"/>
    </row>
    <row r="85" spans="1:36">
      <c r="B85" s="734"/>
      <c r="C85" s="734"/>
      <c r="D85" s="735"/>
      <c r="E85" s="735"/>
      <c r="F85" s="735"/>
      <c r="G85" s="735"/>
      <c r="H85" s="735"/>
      <c r="I85" s="735"/>
      <c r="J85" s="735"/>
      <c r="K85" s="735"/>
      <c r="L85" s="735"/>
      <c r="M85" s="735"/>
      <c r="N85" s="735"/>
      <c r="O85" s="735"/>
      <c r="P85" s="735"/>
      <c r="Q85" s="735"/>
      <c r="R85" s="735"/>
      <c r="S85" s="735"/>
      <c r="T85" s="735"/>
      <c r="U85" s="735"/>
      <c r="V85" s="735"/>
      <c r="W85" s="735"/>
      <c r="X85" s="735"/>
      <c r="Y85" s="735"/>
      <c r="Z85" s="735"/>
      <c r="AA85" s="735"/>
      <c r="AB85" s="735"/>
      <c r="AC85" s="735"/>
      <c r="AD85" s="735"/>
      <c r="AE85" s="735"/>
      <c r="AF85" s="735"/>
      <c r="AG85" s="735"/>
      <c r="AH85" s="735"/>
      <c r="AI85" s="735"/>
      <c r="AJ85" s="735"/>
    </row>
    <row r="86" spans="1:36">
      <c r="B86" s="734"/>
      <c r="C86" s="734"/>
      <c r="D86" s="735"/>
      <c r="E86" s="735"/>
      <c r="F86" s="735"/>
      <c r="G86" s="735"/>
      <c r="H86" s="735"/>
      <c r="I86" s="735"/>
      <c r="J86" s="735"/>
      <c r="K86" s="735"/>
      <c r="L86" s="735"/>
      <c r="M86" s="735"/>
      <c r="N86" s="735"/>
      <c r="O86" s="735"/>
      <c r="P86" s="735"/>
      <c r="Q86" s="735"/>
      <c r="R86" s="735"/>
      <c r="S86" s="735"/>
      <c r="T86" s="735"/>
      <c r="U86" s="735"/>
      <c r="V86" s="735"/>
      <c r="W86" s="735"/>
      <c r="X86" s="735"/>
      <c r="Y86" s="735"/>
      <c r="Z86" s="735"/>
      <c r="AA86" s="735"/>
      <c r="AB86" s="735"/>
      <c r="AC86" s="735"/>
      <c r="AD86" s="735"/>
      <c r="AE86" s="735"/>
      <c r="AF86" s="735"/>
      <c r="AG86" s="735"/>
      <c r="AH86" s="735"/>
      <c r="AI86" s="735"/>
      <c r="AJ86" s="735"/>
    </row>
    <row r="87" spans="1:36">
      <c r="B87" s="734"/>
      <c r="C87" s="734"/>
      <c r="D87" s="735"/>
      <c r="E87" s="735"/>
      <c r="F87" s="735"/>
      <c r="G87" s="735"/>
      <c r="H87" s="735"/>
      <c r="I87" s="735"/>
      <c r="J87" s="735"/>
      <c r="K87" s="735"/>
      <c r="L87" s="735"/>
      <c r="M87" s="735"/>
      <c r="N87" s="735"/>
      <c r="O87" s="735"/>
      <c r="P87" s="735"/>
      <c r="Q87" s="735"/>
      <c r="R87" s="735"/>
      <c r="S87" s="735"/>
      <c r="T87" s="735"/>
      <c r="U87" s="735"/>
      <c r="V87" s="735"/>
      <c r="W87" s="735"/>
      <c r="X87" s="735"/>
      <c r="Y87" s="735"/>
      <c r="Z87" s="735"/>
      <c r="AA87" s="735"/>
      <c r="AB87" s="735"/>
      <c r="AC87" s="735"/>
      <c r="AD87" s="735"/>
      <c r="AE87" s="735"/>
      <c r="AF87" s="735"/>
      <c r="AG87" s="735"/>
      <c r="AH87" s="735"/>
      <c r="AI87" s="735"/>
      <c r="AJ87" s="735"/>
    </row>
    <row r="88" spans="1:36">
      <c r="B88" s="734"/>
      <c r="C88" s="734"/>
      <c r="D88" s="735"/>
      <c r="E88" s="735"/>
      <c r="F88" s="735"/>
      <c r="G88" s="735"/>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row>
    <row r="89" spans="1:36">
      <c r="B89" s="734"/>
      <c r="C89" s="734"/>
      <c r="D89" s="735"/>
      <c r="E89" s="735"/>
      <c r="F89" s="735"/>
      <c r="G89" s="735"/>
      <c r="H89" s="735"/>
      <c r="I89" s="735"/>
      <c r="J89" s="735"/>
      <c r="K89" s="735"/>
      <c r="L89" s="735"/>
      <c r="M89" s="735"/>
      <c r="N89" s="735"/>
      <c r="O89" s="735"/>
      <c r="P89" s="735"/>
      <c r="Q89" s="735"/>
      <c r="R89" s="735"/>
      <c r="S89" s="735"/>
      <c r="T89" s="735"/>
      <c r="U89" s="735"/>
      <c r="V89" s="735"/>
      <c r="W89" s="735"/>
      <c r="X89" s="735"/>
      <c r="Y89" s="735"/>
      <c r="Z89" s="735"/>
      <c r="AA89" s="735"/>
      <c r="AB89" s="735"/>
      <c r="AC89" s="735"/>
      <c r="AD89" s="735"/>
      <c r="AE89" s="735"/>
      <c r="AF89" s="735"/>
      <c r="AG89" s="735"/>
      <c r="AH89" s="735"/>
      <c r="AI89" s="735"/>
      <c r="AJ89" s="735"/>
    </row>
    <row r="90" spans="1:36">
      <c r="B90" s="734"/>
      <c r="C90" s="734"/>
      <c r="D90" s="735"/>
      <c r="E90" s="735"/>
      <c r="F90" s="735"/>
      <c r="G90" s="735"/>
      <c r="H90" s="735"/>
      <c r="I90" s="735"/>
      <c r="J90" s="735"/>
      <c r="K90" s="735"/>
      <c r="L90" s="735"/>
      <c r="M90" s="735"/>
      <c r="N90" s="735"/>
      <c r="O90" s="735"/>
      <c r="P90" s="735"/>
      <c r="Q90" s="735"/>
      <c r="R90" s="735"/>
      <c r="S90" s="735"/>
      <c r="T90" s="735"/>
      <c r="U90" s="735"/>
      <c r="V90" s="735"/>
      <c r="W90" s="735"/>
      <c r="X90" s="735"/>
      <c r="Y90" s="735"/>
      <c r="Z90" s="735"/>
      <c r="AA90" s="735"/>
      <c r="AB90" s="735"/>
      <c r="AC90" s="735"/>
      <c r="AD90" s="735"/>
      <c r="AE90" s="735"/>
      <c r="AF90" s="735"/>
      <c r="AG90" s="735"/>
      <c r="AH90" s="735"/>
      <c r="AI90" s="735"/>
      <c r="AJ90" s="735"/>
    </row>
    <row r="91" spans="1:36">
      <c r="B91" s="734"/>
      <c r="C91" s="734"/>
      <c r="D91" s="735"/>
      <c r="E91" s="735"/>
      <c r="F91" s="735"/>
      <c r="G91" s="735"/>
      <c r="H91" s="735"/>
      <c r="I91" s="735"/>
      <c r="J91" s="735"/>
      <c r="K91" s="735"/>
      <c r="L91" s="735"/>
      <c r="M91" s="735"/>
      <c r="N91" s="735"/>
      <c r="O91" s="735"/>
      <c r="P91" s="735"/>
      <c r="Q91" s="735"/>
      <c r="R91" s="735"/>
      <c r="S91" s="735"/>
      <c r="T91" s="735"/>
      <c r="U91" s="735"/>
      <c r="V91" s="735"/>
      <c r="W91" s="735"/>
      <c r="X91" s="735"/>
      <c r="Y91" s="735"/>
      <c r="Z91" s="735"/>
      <c r="AA91" s="735"/>
      <c r="AB91" s="735"/>
      <c r="AC91" s="735"/>
      <c r="AD91" s="735"/>
      <c r="AE91" s="735"/>
      <c r="AF91" s="735"/>
      <c r="AG91" s="735"/>
      <c r="AH91" s="735"/>
      <c r="AI91" s="735"/>
      <c r="AJ91" s="735"/>
    </row>
    <row r="92" spans="1:36">
      <c r="B92" s="734"/>
      <c r="C92" s="734"/>
      <c r="D92" s="735"/>
      <c r="E92" s="735"/>
      <c r="F92" s="735"/>
      <c r="G92" s="735"/>
      <c r="H92" s="735"/>
      <c r="I92" s="735"/>
      <c r="J92" s="735"/>
      <c r="K92" s="735"/>
      <c r="L92" s="735"/>
      <c r="M92" s="735"/>
      <c r="N92" s="735"/>
      <c r="O92" s="735"/>
      <c r="P92" s="735"/>
      <c r="Q92" s="735"/>
      <c r="R92" s="735"/>
      <c r="S92" s="735"/>
      <c r="T92" s="735"/>
      <c r="U92" s="735"/>
      <c r="V92" s="735"/>
      <c r="W92" s="735"/>
      <c r="X92" s="735"/>
      <c r="Y92" s="735"/>
      <c r="Z92" s="735"/>
      <c r="AA92" s="735"/>
      <c r="AB92" s="735"/>
      <c r="AC92" s="735"/>
      <c r="AD92" s="735"/>
      <c r="AE92" s="735"/>
      <c r="AF92" s="735"/>
      <c r="AG92" s="735"/>
      <c r="AH92" s="735"/>
      <c r="AI92" s="735"/>
      <c r="AJ92" s="735"/>
    </row>
    <row r="93" spans="1:36">
      <c r="B93" s="734"/>
      <c r="C93" s="734"/>
      <c r="D93" s="735"/>
      <c r="E93" s="735"/>
      <c r="F93" s="735"/>
      <c r="G93" s="735"/>
      <c r="H93" s="735"/>
      <c r="I93" s="735"/>
      <c r="J93" s="735"/>
      <c r="K93" s="735"/>
      <c r="L93" s="735"/>
      <c r="M93" s="735"/>
      <c r="N93" s="735"/>
      <c r="O93" s="735"/>
      <c r="P93" s="735"/>
      <c r="Q93" s="735"/>
      <c r="R93" s="735"/>
      <c r="S93" s="735"/>
      <c r="T93" s="735"/>
      <c r="U93" s="735"/>
      <c r="V93" s="735"/>
      <c r="W93" s="735"/>
      <c r="X93" s="735"/>
      <c r="Y93" s="735"/>
      <c r="Z93" s="735"/>
      <c r="AA93" s="735"/>
      <c r="AB93" s="735"/>
      <c r="AC93" s="735"/>
      <c r="AD93" s="735"/>
      <c r="AE93" s="735"/>
      <c r="AF93" s="735"/>
      <c r="AG93" s="735"/>
      <c r="AH93" s="735"/>
      <c r="AI93" s="735"/>
      <c r="AJ93" s="735"/>
    </row>
    <row r="94" spans="1:36">
      <c r="B94" s="734"/>
      <c r="C94" s="734"/>
      <c r="D94" s="735"/>
      <c r="E94" s="735"/>
      <c r="F94" s="735"/>
      <c r="G94" s="735"/>
      <c r="H94" s="735"/>
      <c r="I94" s="735"/>
      <c r="J94" s="735"/>
      <c r="K94" s="735"/>
      <c r="L94" s="735"/>
      <c r="M94" s="735"/>
      <c r="N94" s="735"/>
      <c r="O94" s="735"/>
      <c r="P94" s="735"/>
      <c r="Q94" s="735"/>
      <c r="R94" s="735"/>
      <c r="S94" s="735"/>
      <c r="T94" s="735"/>
      <c r="U94" s="735"/>
      <c r="V94" s="735"/>
      <c r="W94" s="735"/>
      <c r="X94" s="735"/>
      <c r="Y94" s="735"/>
      <c r="Z94" s="735"/>
      <c r="AA94" s="735"/>
      <c r="AB94" s="735"/>
      <c r="AC94" s="735"/>
      <c r="AD94" s="735"/>
      <c r="AE94" s="735"/>
      <c r="AF94" s="735"/>
      <c r="AG94" s="735"/>
      <c r="AH94" s="735"/>
      <c r="AI94" s="735"/>
      <c r="AJ94" s="735"/>
    </row>
    <row r="95" spans="1:36">
      <c r="B95" s="734"/>
      <c r="C95" s="734"/>
      <c r="D95" s="735"/>
      <c r="E95" s="735"/>
      <c r="F95" s="735"/>
      <c r="G95" s="735"/>
      <c r="H95" s="735"/>
      <c r="I95" s="735"/>
      <c r="J95" s="735"/>
      <c r="K95" s="735"/>
      <c r="L95" s="735"/>
      <c r="M95" s="735"/>
      <c r="N95" s="735"/>
      <c r="O95" s="735"/>
      <c r="P95" s="735"/>
      <c r="Q95" s="735"/>
      <c r="R95" s="735"/>
      <c r="S95" s="735"/>
      <c r="T95" s="735"/>
      <c r="U95" s="735"/>
      <c r="V95" s="735"/>
      <c r="W95" s="735"/>
      <c r="X95" s="735"/>
      <c r="Y95" s="735"/>
      <c r="Z95" s="735"/>
      <c r="AA95" s="735"/>
      <c r="AB95" s="735"/>
      <c r="AC95" s="735"/>
      <c r="AD95" s="735"/>
      <c r="AE95" s="735"/>
      <c r="AF95" s="735"/>
      <c r="AG95" s="735"/>
      <c r="AH95" s="735"/>
      <c r="AI95" s="735"/>
      <c r="AJ95" s="735"/>
    </row>
    <row r="96" spans="1:36">
      <c r="B96" s="734"/>
      <c r="C96" s="734"/>
      <c r="D96" s="735"/>
      <c r="E96" s="735"/>
      <c r="F96" s="735"/>
      <c r="G96" s="735"/>
      <c r="H96" s="735"/>
      <c r="I96" s="735"/>
      <c r="J96" s="735"/>
      <c r="K96" s="735"/>
      <c r="L96" s="735"/>
      <c r="M96" s="735"/>
      <c r="N96" s="735"/>
      <c r="O96" s="735"/>
      <c r="P96" s="735"/>
      <c r="Q96" s="735"/>
      <c r="R96" s="735"/>
      <c r="S96" s="735"/>
      <c r="T96" s="735"/>
      <c r="U96" s="735"/>
      <c r="V96" s="735"/>
      <c r="W96" s="735"/>
      <c r="X96" s="735"/>
      <c r="Y96" s="735"/>
      <c r="Z96" s="735"/>
      <c r="AA96" s="735"/>
      <c r="AB96" s="735"/>
      <c r="AC96" s="735"/>
      <c r="AD96" s="735"/>
      <c r="AE96" s="735"/>
      <c r="AF96" s="735"/>
      <c r="AG96" s="735"/>
      <c r="AH96" s="735"/>
      <c r="AI96" s="735"/>
      <c r="AJ96" s="735"/>
    </row>
    <row r="97" spans="2:36">
      <c r="B97" s="734"/>
      <c r="C97" s="734"/>
      <c r="D97" s="735"/>
      <c r="E97" s="735"/>
      <c r="F97" s="735"/>
      <c r="G97" s="735"/>
      <c r="H97" s="735"/>
      <c r="I97" s="735"/>
      <c r="J97" s="735"/>
      <c r="K97" s="735"/>
      <c r="L97" s="735"/>
      <c r="M97" s="735"/>
      <c r="N97" s="735"/>
      <c r="O97" s="735"/>
      <c r="P97" s="735"/>
      <c r="Q97" s="735"/>
      <c r="R97" s="735"/>
      <c r="S97" s="735"/>
      <c r="T97" s="735"/>
      <c r="U97" s="735"/>
      <c r="V97" s="735"/>
      <c r="W97" s="735"/>
      <c r="X97" s="735"/>
      <c r="Y97" s="735"/>
      <c r="Z97" s="735"/>
      <c r="AA97" s="735"/>
      <c r="AB97" s="735"/>
      <c r="AC97" s="735"/>
      <c r="AD97" s="735"/>
      <c r="AE97" s="735"/>
      <c r="AF97" s="735"/>
      <c r="AG97" s="735"/>
      <c r="AH97" s="735"/>
      <c r="AI97" s="735"/>
      <c r="AJ97" s="735"/>
    </row>
    <row r="98" spans="2:36">
      <c r="B98" s="734"/>
      <c r="C98" s="734"/>
      <c r="D98" s="735"/>
      <c r="E98" s="735"/>
      <c r="F98" s="735"/>
      <c r="G98" s="735"/>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row>
    <row r="99" spans="2:36">
      <c r="B99" s="734"/>
      <c r="C99" s="734"/>
      <c r="D99" s="735"/>
      <c r="E99" s="735"/>
      <c r="F99" s="735"/>
      <c r="G99" s="735"/>
      <c r="H99" s="735"/>
      <c r="I99" s="735"/>
      <c r="J99" s="735"/>
      <c r="K99" s="735"/>
      <c r="L99" s="735"/>
      <c r="M99" s="735"/>
      <c r="N99" s="735"/>
      <c r="O99" s="735"/>
      <c r="P99" s="735"/>
      <c r="Q99" s="735"/>
      <c r="R99" s="735"/>
      <c r="S99" s="735"/>
      <c r="T99" s="735"/>
      <c r="U99" s="735"/>
      <c r="V99" s="735"/>
      <c r="W99" s="735"/>
      <c r="X99" s="735"/>
      <c r="Y99" s="735"/>
      <c r="Z99" s="735"/>
      <c r="AA99" s="735"/>
      <c r="AB99" s="735"/>
      <c r="AC99" s="735"/>
      <c r="AD99" s="735"/>
      <c r="AE99" s="735"/>
      <c r="AF99" s="735"/>
      <c r="AG99" s="735"/>
      <c r="AH99" s="735"/>
      <c r="AI99" s="735"/>
      <c r="AJ99" s="735"/>
    </row>
    <row r="100" spans="2:36">
      <c r="B100" s="734"/>
      <c r="C100" s="734"/>
      <c r="D100" s="735"/>
      <c r="E100" s="735"/>
      <c r="F100" s="735"/>
      <c r="G100" s="735"/>
      <c r="H100" s="735"/>
      <c r="I100" s="735"/>
      <c r="J100" s="735"/>
      <c r="K100" s="735"/>
      <c r="L100" s="735"/>
      <c r="M100" s="735"/>
      <c r="N100" s="735"/>
      <c r="O100" s="735"/>
      <c r="P100" s="735"/>
      <c r="Q100" s="735"/>
      <c r="R100" s="735"/>
      <c r="S100" s="735"/>
      <c r="T100" s="735"/>
      <c r="U100" s="735"/>
      <c r="V100" s="735"/>
      <c r="W100" s="735"/>
      <c r="X100" s="735"/>
      <c r="Y100" s="735"/>
      <c r="Z100" s="735"/>
      <c r="AA100" s="735"/>
      <c r="AB100" s="735"/>
      <c r="AC100" s="735"/>
      <c r="AD100" s="735"/>
      <c r="AE100" s="735"/>
      <c r="AF100" s="735"/>
      <c r="AG100" s="735"/>
      <c r="AH100" s="735"/>
      <c r="AI100" s="735"/>
      <c r="AJ100" s="735"/>
    </row>
    <row r="101" spans="2:36">
      <c r="B101" s="734"/>
      <c r="C101" s="734"/>
      <c r="D101" s="735"/>
      <c r="E101" s="735"/>
      <c r="F101" s="735"/>
      <c r="G101" s="735"/>
      <c r="H101" s="735"/>
      <c r="I101" s="735"/>
      <c r="J101" s="735"/>
      <c r="K101" s="735"/>
      <c r="L101" s="735"/>
      <c r="M101" s="735"/>
      <c r="N101" s="735"/>
      <c r="O101" s="735"/>
      <c r="P101" s="735"/>
      <c r="Q101" s="735"/>
      <c r="R101" s="735"/>
      <c r="S101" s="735"/>
      <c r="T101" s="735"/>
      <c r="U101" s="735"/>
      <c r="V101" s="735"/>
      <c r="W101" s="735"/>
      <c r="X101" s="735"/>
      <c r="Y101" s="735"/>
      <c r="Z101" s="735"/>
      <c r="AA101" s="735"/>
      <c r="AB101" s="735"/>
      <c r="AC101" s="735"/>
      <c r="AD101" s="735"/>
      <c r="AE101" s="735"/>
      <c r="AF101" s="735"/>
      <c r="AG101" s="735"/>
      <c r="AH101" s="735"/>
      <c r="AI101" s="735"/>
      <c r="AJ101" s="735"/>
    </row>
    <row r="102" spans="2:36">
      <c r="B102" s="734"/>
      <c r="C102" s="734"/>
      <c r="D102" s="735"/>
      <c r="E102" s="735"/>
      <c r="F102" s="735"/>
      <c r="G102" s="735"/>
      <c r="H102" s="735"/>
      <c r="I102" s="735"/>
      <c r="J102" s="735"/>
      <c r="K102" s="735"/>
      <c r="L102" s="735"/>
      <c r="M102" s="735"/>
      <c r="N102" s="735"/>
      <c r="O102" s="735"/>
      <c r="P102" s="735"/>
      <c r="Q102" s="735"/>
      <c r="R102" s="735"/>
      <c r="S102" s="735"/>
      <c r="T102" s="735"/>
      <c r="U102" s="735"/>
      <c r="V102" s="735"/>
      <c r="W102" s="735"/>
      <c r="X102" s="735"/>
      <c r="Y102" s="735"/>
      <c r="Z102" s="735"/>
      <c r="AA102" s="735"/>
      <c r="AB102" s="735"/>
      <c r="AC102" s="735"/>
      <c r="AD102" s="735"/>
      <c r="AE102" s="735"/>
      <c r="AF102" s="735"/>
      <c r="AG102" s="735"/>
      <c r="AH102" s="735"/>
      <c r="AI102" s="735"/>
      <c r="AJ102" s="735"/>
    </row>
    <row r="103" spans="2:36">
      <c r="B103" s="734"/>
      <c r="C103" s="734"/>
      <c r="D103" s="735"/>
      <c r="E103" s="735"/>
      <c r="F103" s="735"/>
      <c r="G103" s="735"/>
      <c r="H103" s="735"/>
      <c r="I103" s="735"/>
      <c r="J103" s="735"/>
      <c r="K103" s="735"/>
      <c r="L103" s="735"/>
      <c r="M103" s="735"/>
      <c r="N103" s="735"/>
      <c r="O103" s="735"/>
      <c r="P103" s="735"/>
      <c r="Q103" s="735"/>
      <c r="R103" s="735"/>
      <c r="S103" s="735"/>
      <c r="T103" s="735"/>
      <c r="U103" s="735"/>
      <c r="V103" s="735"/>
      <c r="W103" s="735"/>
      <c r="X103" s="735"/>
      <c r="Y103" s="735"/>
      <c r="Z103" s="735"/>
      <c r="AA103" s="735"/>
      <c r="AB103" s="735"/>
      <c r="AC103" s="735"/>
      <c r="AD103" s="735"/>
      <c r="AE103" s="735"/>
      <c r="AF103" s="735"/>
      <c r="AG103" s="735"/>
      <c r="AH103" s="735"/>
      <c r="AI103" s="735"/>
      <c r="AJ103" s="735"/>
    </row>
    <row r="104" spans="2:36">
      <c r="B104" s="734"/>
      <c r="C104" s="734"/>
      <c r="D104" s="735"/>
      <c r="E104" s="735"/>
      <c r="F104" s="735"/>
      <c r="G104" s="735"/>
      <c r="H104" s="735"/>
      <c r="I104" s="735"/>
      <c r="J104" s="735"/>
      <c r="K104" s="735"/>
      <c r="L104" s="735"/>
      <c r="M104" s="735"/>
      <c r="N104" s="735"/>
      <c r="O104" s="735"/>
      <c r="P104" s="735"/>
      <c r="Q104" s="735"/>
      <c r="R104" s="735"/>
      <c r="S104" s="735"/>
      <c r="T104" s="735"/>
      <c r="U104" s="735"/>
      <c r="V104" s="735"/>
      <c r="W104" s="735"/>
      <c r="X104" s="735"/>
      <c r="Y104" s="735"/>
      <c r="Z104" s="735"/>
      <c r="AA104" s="735"/>
      <c r="AB104" s="735"/>
      <c r="AC104" s="735"/>
      <c r="AD104" s="735"/>
      <c r="AE104" s="735"/>
      <c r="AF104" s="735"/>
      <c r="AG104" s="735"/>
      <c r="AH104" s="735"/>
      <c r="AI104" s="735"/>
      <c r="AJ104" s="735"/>
    </row>
    <row r="105" spans="2:36">
      <c r="B105" s="734"/>
      <c r="C105" s="734"/>
      <c r="D105" s="735"/>
      <c r="E105" s="735"/>
      <c r="F105" s="735"/>
      <c r="G105" s="735"/>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row>
    <row r="106" spans="2:36">
      <c r="B106" s="734"/>
      <c r="C106" s="734"/>
      <c r="D106" s="735"/>
      <c r="E106" s="735"/>
      <c r="F106" s="735"/>
      <c r="G106" s="735"/>
      <c r="H106" s="735"/>
      <c r="I106" s="735"/>
      <c r="J106" s="735"/>
      <c r="K106" s="735"/>
      <c r="L106" s="735"/>
      <c r="M106" s="735"/>
      <c r="N106" s="735"/>
      <c r="O106" s="735"/>
      <c r="P106" s="735"/>
      <c r="Q106" s="735"/>
      <c r="R106" s="735"/>
      <c r="S106" s="735"/>
      <c r="T106" s="735"/>
      <c r="U106" s="735"/>
      <c r="V106" s="735"/>
      <c r="W106" s="735"/>
      <c r="X106" s="735"/>
      <c r="Y106" s="735"/>
      <c r="Z106" s="735"/>
      <c r="AA106" s="735"/>
      <c r="AB106" s="735"/>
      <c r="AC106" s="735"/>
      <c r="AD106" s="735"/>
      <c r="AE106" s="735"/>
      <c r="AF106" s="735"/>
      <c r="AG106" s="735"/>
      <c r="AH106" s="735"/>
      <c r="AI106" s="735"/>
      <c r="AJ106" s="735"/>
    </row>
    <row r="107" spans="2:36">
      <c r="B107" s="734"/>
      <c r="C107" s="734"/>
      <c r="D107" s="735"/>
      <c r="E107" s="735"/>
      <c r="F107" s="735"/>
      <c r="G107" s="735"/>
      <c r="H107" s="735"/>
      <c r="I107" s="735"/>
      <c r="J107" s="735"/>
      <c r="K107" s="735"/>
      <c r="L107" s="735"/>
      <c r="M107" s="735"/>
      <c r="N107" s="735"/>
      <c r="O107" s="735"/>
      <c r="P107" s="735"/>
      <c r="Q107" s="735"/>
      <c r="R107" s="735"/>
      <c r="S107" s="735"/>
      <c r="T107" s="735"/>
      <c r="U107" s="735"/>
      <c r="V107" s="735"/>
      <c r="W107" s="735"/>
      <c r="X107" s="735"/>
      <c r="Y107" s="735"/>
      <c r="Z107" s="735"/>
      <c r="AA107" s="735"/>
      <c r="AB107" s="735"/>
      <c r="AC107" s="735"/>
      <c r="AD107" s="735"/>
      <c r="AE107" s="735"/>
      <c r="AF107" s="735"/>
      <c r="AG107" s="735"/>
      <c r="AH107" s="735"/>
      <c r="AI107" s="735"/>
      <c r="AJ107" s="735"/>
    </row>
    <row r="108" spans="2:36">
      <c r="B108" s="734"/>
      <c r="C108" s="734"/>
      <c r="D108" s="735"/>
      <c r="E108" s="735"/>
      <c r="F108" s="735"/>
      <c r="G108" s="735"/>
      <c r="H108" s="735"/>
      <c r="I108" s="735"/>
      <c r="J108" s="735"/>
      <c r="K108" s="735"/>
      <c r="L108" s="735"/>
      <c r="M108" s="735"/>
      <c r="N108" s="735"/>
      <c r="O108" s="735"/>
      <c r="P108" s="735"/>
      <c r="Q108" s="735"/>
      <c r="R108" s="735"/>
      <c r="S108" s="735"/>
      <c r="T108" s="735"/>
      <c r="U108" s="735"/>
      <c r="V108" s="735"/>
      <c r="W108" s="735"/>
      <c r="X108" s="735"/>
      <c r="Y108" s="735"/>
      <c r="Z108" s="735"/>
      <c r="AA108" s="735"/>
      <c r="AB108" s="735"/>
      <c r="AC108" s="735"/>
      <c r="AD108" s="735"/>
      <c r="AE108" s="735"/>
      <c r="AF108" s="735"/>
      <c r="AG108" s="735"/>
      <c r="AH108" s="735"/>
      <c r="AI108" s="735"/>
      <c r="AJ108" s="735"/>
    </row>
    <row r="109" spans="2:36">
      <c r="B109" s="734"/>
      <c r="C109" s="734"/>
      <c r="D109" s="735"/>
      <c r="E109" s="735"/>
      <c r="F109" s="735"/>
      <c r="G109" s="735"/>
      <c r="H109" s="735"/>
      <c r="I109" s="735"/>
      <c r="J109" s="735"/>
      <c r="K109" s="735"/>
      <c r="L109" s="735"/>
      <c r="M109" s="735"/>
      <c r="N109" s="735"/>
      <c r="O109" s="735"/>
      <c r="P109" s="735"/>
      <c r="Q109" s="735"/>
      <c r="R109" s="735"/>
      <c r="S109" s="735"/>
      <c r="T109" s="735"/>
      <c r="U109" s="735"/>
      <c r="V109" s="735"/>
      <c r="W109" s="735"/>
      <c r="X109" s="735"/>
      <c r="Y109" s="735"/>
      <c r="Z109" s="735"/>
      <c r="AA109" s="735"/>
      <c r="AB109" s="735"/>
      <c r="AC109" s="735"/>
      <c r="AD109" s="735"/>
      <c r="AE109" s="735"/>
      <c r="AF109" s="735"/>
      <c r="AG109" s="735"/>
      <c r="AH109" s="735"/>
      <c r="AI109" s="735"/>
      <c r="AJ109" s="735"/>
    </row>
  </sheetData>
  <sheetProtection sheet="1" objects="1" scenarios="1"/>
  <mergeCells count="123">
    <mergeCell ref="B81:E81"/>
    <mergeCell ref="F81:P81"/>
    <mergeCell ref="R81:AB81"/>
    <mergeCell ref="AC81:AH81"/>
    <mergeCell ref="B79:E79"/>
    <mergeCell ref="F79:P79"/>
    <mergeCell ref="R79:AB79"/>
    <mergeCell ref="AC79:AH79"/>
    <mergeCell ref="B80:E80"/>
    <mergeCell ref="F80:P80"/>
    <mergeCell ref="R80:AB80"/>
    <mergeCell ref="AC80:AH80"/>
    <mergeCell ref="B77:E77"/>
    <mergeCell ref="F77:P77"/>
    <mergeCell ref="R77:AB77"/>
    <mergeCell ref="AC77:AH77"/>
    <mergeCell ref="B78:E78"/>
    <mergeCell ref="F78:P78"/>
    <mergeCell ref="R78:AB78"/>
    <mergeCell ref="AC78:AH78"/>
    <mergeCell ref="B74:V74"/>
    <mergeCell ref="B75:E75"/>
    <mergeCell ref="F75:AB75"/>
    <mergeCell ref="AC75:AH75"/>
    <mergeCell ref="B76:E76"/>
    <mergeCell ref="F76:P76"/>
    <mergeCell ref="R76:AB76"/>
    <mergeCell ref="AC76:AH76"/>
    <mergeCell ref="B71:C71"/>
    <mergeCell ref="D71:H71"/>
    <mergeCell ref="J71:L71"/>
    <mergeCell ref="M71:AH71"/>
    <mergeCell ref="B72:C72"/>
    <mergeCell ref="D72:H72"/>
    <mergeCell ref="J72:L72"/>
    <mergeCell ref="M72:AH72"/>
    <mergeCell ref="B69:C69"/>
    <mergeCell ref="D69:H69"/>
    <mergeCell ref="J69:L69"/>
    <mergeCell ref="M69:AH69"/>
    <mergeCell ref="B70:C70"/>
    <mergeCell ref="D70:H70"/>
    <mergeCell ref="J70:L70"/>
    <mergeCell ref="M70:AH70"/>
    <mergeCell ref="B67:C67"/>
    <mergeCell ref="D67:H67"/>
    <mergeCell ref="J67:L67"/>
    <mergeCell ref="M67:AH67"/>
    <mergeCell ref="B68:C68"/>
    <mergeCell ref="D68:H68"/>
    <mergeCell ref="J68:L68"/>
    <mergeCell ref="M68:AH68"/>
    <mergeCell ref="B64:C64"/>
    <mergeCell ref="D64:H64"/>
    <mergeCell ref="B65:C65"/>
    <mergeCell ref="D65:H65"/>
    <mergeCell ref="J65:L66"/>
    <mergeCell ref="M65:AH66"/>
    <mergeCell ref="B66:C66"/>
    <mergeCell ref="D66:H66"/>
    <mergeCell ref="B62:C62"/>
    <mergeCell ref="D62:E62"/>
    <mergeCell ref="G62:H62"/>
    <mergeCell ref="B63:C63"/>
    <mergeCell ref="D63:E63"/>
    <mergeCell ref="G63:H63"/>
    <mergeCell ref="B61:C61"/>
    <mergeCell ref="D61:E61"/>
    <mergeCell ref="G61:H61"/>
    <mergeCell ref="J61:K61"/>
    <mergeCell ref="L61:Z61"/>
    <mergeCell ref="AA61:AD61"/>
    <mergeCell ref="B60:C60"/>
    <mergeCell ref="D60:E60"/>
    <mergeCell ref="G60:H60"/>
    <mergeCell ref="J60:K60"/>
    <mergeCell ref="L60:Z60"/>
    <mergeCell ref="AA60:AD60"/>
    <mergeCell ref="B59:C59"/>
    <mergeCell ref="D59:E59"/>
    <mergeCell ref="G59:H59"/>
    <mergeCell ref="J59:K59"/>
    <mergeCell ref="L59:Z59"/>
    <mergeCell ref="AA59:AD59"/>
    <mergeCell ref="B58:C58"/>
    <mergeCell ref="D58:E58"/>
    <mergeCell ref="G58:H58"/>
    <mergeCell ref="J58:K58"/>
    <mergeCell ref="L58:Z58"/>
    <mergeCell ref="AA58:AD58"/>
    <mergeCell ref="AA56:AD56"/>
    <mergeCell ref="AH56:AI56"/>
    <mergeCell ref="B57:C57"/>
    <mergeCell ref="D57:E57"/>
    <mergeCell ref="G57:H57"/>
    <mergeCell ref="J57:K57"/>
    <mergeCell ref="L57:Z57"/>
    <mergeCell ref="AA57:AD57"/>
    <mergeCell ref="B55:H55"/>
    <mergeCell ref="J55:Z55"/>
    <mergeCell ref="B56:C56"/>
    <mergeCell ref="D56:H56"/>
    <mergeCell ref="J56:K56"/>
    <mergeCell ref="L56:Z56"/>
    <mergeCell ref="V54:Y54"/>
    <mergeCell ref="Z54:AA54"/>
    <mergeCell ref="AC54:AF54"/>
    <mergeCell ref="AG54:AH54"/>
    <mergeCell ref="AC21:AD21"/>
    <mergeCell ref="A23:A33"/>
    <mergeCell ref="B27:B34"/>
    <mergeCell ref="AC36:AD36"/>
    <mergeCell ref="A38:A48"/>
    <mergeCell ref="B42:B49"/>
    <mergeCell ref="A2:AI2"/>
    <mergeCell ref="B4:F4"/>
    <mergeCell ref="G4:S4"/>
    <mergeCell ref="X4:AG4"/>
    <mergeCell ref="AC6:AD6"/>
    <mergeCell ref="A8:A18"/>
    <mergeCell ref="B12:B19"/>
    <mergeCell ref="A51:AJ51"/>
    <mergeCell ref="B52:AH52"/>
  </mergeCells>
  <phoneticPr fontId="14"/>
  <conditionalFormatting sqref="D57:E63 G57:H63">
    <cfRule type="cellIs" dxfId="336" priority="3" stopIfTrue="1" operator="equal">
      <formula>""</formula>
    </cfRule>
  </conditionalFormatting>
  <conditionalFormatting sqref="L57:Z61">
    <cfRule type="cellIs" dxfId="335" priority="4" stopIfTrue="1" operator="equal">
      <formula>""</formula>
    </cfRule>
  </conditionalFormatting>
  <conditionalFormatting sqref="M67:AH72">
    <cfRule type="cellIs" dxfId="334" priority="2" operator="equal">
      <formula>""</formula>
    </cfRule>
  </conditionalFormatting>
  <conditionalFormatting sqref="AI75">
    <cfRule type="expression" dxfId="333" priority="8">
      <formula>$AI$155&lt;28</formula>
    </cfRule>
  </conditionalFormatting>
  <conditionalFormatting sqref="AI76:AI81">
    <cfRule type="expression" dxfId="332" priority="5">
      <formula>$AI$156&lt;28</formula>
    </cfRule>
  </conditionalFormatting>
  <dataValidations count="1">
    <dataValidation imeMode="off" allowBlank="1" showInputMessage="1" showErrorMessage="1" sqref="L57:Z61 L64 N64:Z64 M64:M65 M67:M72 D57:E63 G57:H63" xr:uid="{00000000-0002-0000-0D00-000000000000}"/>
  </dataValidations>
  <printOptions horizontalCentered="1"/>
  <pageMargins left="0.62992125984251968" right="0.62992125984251968" top="0.39370078740157483" bottom="0.39370078740157483" header="0" footer="0.19685039370078741"/>
  <pageSetup paperSize="9" scale="50" fitToHeight="0" orientation="portrait" r:id="rId1"/>
  <headerFooter scaleWithDoc="0"/>
  <rowBreaks count="1" manualBreakCount="1">
    <brk id="35" max="3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8">
    <pageSetUpPr fitToPage="1"/>
  </sheetPr>
  <dimension ref="A1:AE111"/>
  <sheetViews>
    <sheetView view="pageBreakPreview" zoomScale="70" zoomScaleNormal="85" zoomScaleSheetLayoutView="70" zoomScalePageLayoutView="85" workbookViewId="0">
      <selection activeCell="A108" sqref="A108"/>
    </sheetView>
  </sheetViews>
  <sheetFormatPr defaultRowHeight="13.5"/>
  <cols>
    <col min="1" max="1" width="16.125" style="810" customWidth="1"/>
    <col min="2" max="11" width="7.625" style="810" customWidth="1"/>
    <col min="12" max="16384" width="9" style="810"/>
  </cols>
  <sheetData>
    <row r="1" spans="1:31" ht="30" customHeight="1">
      <c r="A1" s="685" t="s">
        <v>1151</v>
      </c>
    </row>
    <row r="2" spans="1:31" ht="9" customHeight="1"/>
    <row r="3" spans="1:31" ht="41.25" customHeight="1">
      <c r="A3" s="811" t="s">
        <v>1043</v>
      </c>
      <c r="B3" s="811">
        <v>1</v>
      </c>
      <c r="C3" s="811">
        <v>2</v>
      </c>
      <c r="D3" s="811">
        <v>3</v>
      </c>
      <c r="E3" s="811">
        <v>4</v>
      </c>
      <c r="F3" s="811">
        <v>5</v>
      </c>
      <c r="G3" s="811">
        <v>6</v>
      </c>
      <c r="H3" s="811">
        <v>7</v>
      </c>
      <c r="I3" s="811">
        <v>8</v>
      </c>
      <c r="J3" s="811">
        <v>9</v>
      </c>
      <c r="K3" s="811">
        <v>10</v>
      </c>
      <c r="L3" s="811">
        <v>11</v>
      </c>
      <c r="M3" s="811">
        <v>12</v>
      </c>
      <c r="N3" s="811">
        <v>13</v>
      </c>
      <c r="O3" s="811">
        <v>14</v>
      </c>
      <c r="P3" s="811">
        <v>15</v>
      </c>
      <c r="Q3" s="811">
        <v>16</v>
      </c>
      <c r="R3" s="811">
        <v>17</v>
      </c>
      <c r="S3" s="811">
        <v>18</v>
      </c>
      <c r="T3" s="811">
        <v>19</v>
      </c>
      <c r="U3" s="811">
        <v>20</v>
      </c>
      <c r="V3" s="811">
        <v>21</v>
      </c>
      <c r="W3" s="811">
        <v>22</v>
      </c>
      <c r="X3" s="811">
        <v>23</v>
      </c>
      <c r="Y3" s="811">
        <v>24</v>
      </c>
      <c r="Z3" s="811">
        <v>25</v>
      </c>
      <c r="AA3" s="811">
        <v>26</v>
      </c>
      <c r="AB3" s="811">
        <v>27</v>
      </c>
      <c r="AC3" s="811">
        <v>28</v>
      </c>
      <c r="AD3" s="811">
        <v>29</v>
      </c>
      <c r="AE3" s="811">
        <v>30</v>
      </c>
    </row>
    <row r="4" spans="1:31" s="814" customFormat="1" ht="61.5" customHeight="1">
      <c r="A4" s="812" t="s">
        <v>1309</v>
      </c>
      <c r="B4" s="813"/>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c r="AC4" s="813"/>
      <c r="AD4" s="813"/>
      <c r="AE4" s="813"/>
    </row>
    <row r="5" spans="1:31" ht="40.5" customHeight="1">
      <c r="A5" s="815" t="s">
        <v>1044</v>
      </c>
      <c r="B5" s="813"/>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row>
    <row r="6" spans="1:31" ht="40.5" customHeight="1">
      <c r="A6" s="815" t="s">
        <v>1045</v>
      </c>
      <c r="B6" s="813"/>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c r="AE6" s="813"/>
    </row>
    <row r="7" spans="1:31" ht="40.5" customHeight="1">
      <c r="A7" s="815" t="s">
        <v>1046</v>
      </c>
      <c r="B7" s="813"/>
      <c r="C7" s="813"/>
      <c r="D7" s="813"/>
      <c r="E7" s="813"/>
      <c r="F7" s="813"/>
      <c r="G7" s="813"/>
      <c r="H7" s="813"/>
      <c r="I7" s="813"/>
      <c r="J7" s="813"/>
      <c r="K7" s="813"/>
      <c r="L7" s="813"/>
      <c r="M7" s="813"/>
      <c r="N7" s="813"/>
      <c r="O7" s="813"/>
      <c r="P7" s="813"/>
      <c r="Q7" s="813"/>
      <c r="R7" s="813"/>
      <c r="S7" s="813"/>
      <c r="T7" s="813"/>
      <c r="U7" s="813"/>
      <c r="V7" s="813"/>
      <c r="W7" s="813"/>
      <c r="X7" s="813"/>
      <c r="Y7" s="813"/>
      <c r="Z7" s="813"/>
      <c r="AA7" s="813"/>
      <c r="AB7" s="813"/>
      <c r="AC7" s="813"/>
      <c r="AD7" s="813"/>
      <c r="AE7" s="813"/>
    </row>
    <row r="8" spans="1:31" ht="40.5" customHeight="1">
      <c r="A8" s="815" t="s">
        <v>1047</v>
      </c>
      <c r="B8" s="813"/>
      <c r="C8" s="813"/>
      <c r="D8" s="813"/>
      <c r="E8" s="813"/>
      <c r="F8" s="813"/>
      <c r="G8" s="813"/>
      <c r="H8" s="813"/>
      <c r="I8" s="813"/>
      <c r="J8" s="813"/>
      <c r="K8" s="813"/>
      <c r="L8" s="813"/>
      <c r="M8" s="813"/>
      <c r="N8" s="813"/>
      <c r="O8" s="813"/>
      <c r="P8" s="813"/>
      <c r="Q8" s="813"/>
      <c r="R8" s="813"/>
      <c r="S8" s="813"/>
      <c r="T8" s="813"/>
      <c r="U8" s="813"/>
      <c r="V8" s="813"/>
      <c r="W8" s="813"/>
      <c r="X8" s="813"/>
      <c r="Y8" s="813"/>
      <c r="Z8" s="813"/>
      <c r="AA8" s="813"/>
      <c r="AB8" s="813"/>
      <c r="AC8" s="813"/>
      <c r="AD8" s="813"/>
      <c r="AE8" s="813"/>
    </row>
    <row r="9" spans="1:31" ht="40.5" customHeight="1">
      <c r="A9" s="815" t="s">
        <v>1048</v>
      </c>
      <c r="B9" s="813"/>
      <c r="C9" s="813"/>
      <c r="D9" s="813"/>
      <c r="E9" s="813"/>
      <c r="F9" s="813"/>
      <c r="G9" s="813"/>
      <c r="H9" s="813"/>
      <c r="I9" s="813"/>
      <c r="J9" s="813"/>
      <c r="K9" s="813"/>
      <c r="L9" s="813"/>
      <c r="M9" s="813"/>
      <c r="N9" s="813"/>
      <c r="O9" s="813"/>
      <c r="P9" s="813"/>
      <c r="Q9" s="813"/>
      <c r="R9" s="813"/>
      <c r="S9" s="813"/>
      <c r="T9" s="813"/>
      <c r="U9" s="813"/>
      <c r="V9" s="813"/>
      <c r="W9" s="813"/>
      <c r="X9" s="813"/>
      <c r="Y9" s="813"/>
      <c r="Z9" s="813"/>
      <c r="AA9" s="813"/>
      <c r="AB9" s="813"/>
      <c r="AC9" s="813"/>
      <c r="AD9" s="813"/>
      <c r="AE9" s="813"/>
    </row>
    <row r="10" spans="1:31" ht="40.5" customHeight="1">
      <c r="A10" s="815" t="s">
        <v>1049</v>
      </c>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row>
    <row r="11" spans="1:31" ht="40.5" customHeight="1">
      <c r="A11" s="815" t="s">
        <v>1050</v>
      </c>
      <c r="B11" s="813"/>
      <c r="C11" s="813"/>
      <c r="D11" s="813"/>
      <c r="E11" s="813"/>
      <c r="F11" s="813"/>
      <c r="G11" s="813"/>
      <c r="H11" s="813"/>
      <c r="I11" s="813"/>
      <c r="J11" s="813"/>
      <c r="K11" s="813"/>
      <c r="L11" s="813"/>
      <c r="M11" s="813"/>
      <c r="N11" s="813"/>
      <c r="O11" s="813"/>
      <c r="P11" s="813"/>
      <c r="Q11" s="813"/>
      <c r="R11" s="813"/>
      <c r="S11" s="813"/>
      <c r="T11" s="813"/>
      <c r="U11" s="813"/>
      <c r="V11" s="813"/>
      <c r="W11" s="813"/>
      <c r="X11" s="813"/>
      <c r="Y11" s="813"/>
      <c r="Z11" s="813"/>
      <c r="AA11" s="813"/>
      <c r="AB11" s="813"/>
      <c r="AC11" s="813"/>
      <c r="AD11" s="813"/>
      <c r="AE11" s="813"/>
    </row>
    <row r="12" spans="1:31" ht="40.5" customHeight="1">
      <c r="A12" s="815" t="s">
        <v>1051</v>
      </c>
      <c r="B12" s="813"/>
      <c r="C12" s="813"/>
      <c r="D12" s="813"/>
      <c r="E12" s="813"/>
      <c r="F12" s="813"/>
      <c r="G12" s="813"/>
      <c r="H12" s="813"/>
      <c r="I12" s="813"/>
      <c r="J12" s="813"/>
      <c r="K12" s="813"/>
      <c r="L12" s="813"/>
      <c r="M12" s="813"/>
      <c r="N12" s="813"/>
      <c r="O12" s="813"/>
      <c r="P12" s="813"/>
      <c r="Q12" s="813"/>
      <c r="R12" s="813"/>
      <c r="S12" s="813"/>
      <c r="T12" s="813"/>
      <c r="U12" s="813"/>
      <c r="V12" s="813"/>
      <c r="W12" s="813"/>
      <c r="X12" s="813"/>
      <c r="Y12" s="813"/>
      <c r="Z12" s="813"/>
      <c r="AA12" s="813"/>
      <c r="AB12" s="813"/>
      <c r="AC12" s="813"/>
      <c r="AD12" s="813"/>
      <c r="AE12" s="813"/>
    </row>
    <row r="13" spans="1:31" ht="40.5" customHeight="1">
      <c r="A13" s="815" t="s">
        <v>1052</v>
      </c>
      <c r="B13" s="813"/>
      <c r="C13" s="813"/>
      <c r="D13" s="813"/>
      <c r="E13" s="813"/>
      <c r="F13" s="813"/>
      <c r="G13" s="813"/>
      <c r="H13" s="813"/>
      <c r="I13" s="813"/>
      <c r="J13" s="813"/>
      <c r="K13" s="813"/>
      <c r="L13" s="813"/>
      <c r="M13" s="813"/>
      <c r="N13" s="813"/>
      <c r="O13" s="813"/>
      <c r="P13" s="813"/>
      <c r="Q13" s="813"/>
      <c r="R13" s="813"/>
      <c r="S13" s="813"/>
      <c r="T13" s="813"/>
      <c r="U13" s="813"/>
      <c r="V13" s="813"/>
      <c r="W13" s="813"/>
      <c r="X13" s="813"/>
      <c r="Y13" s="813"/>
      <c r="Z13" s="813"/>
      <c r="AA13" s="813"/>
      <c r="AB13" s="813"/>
      <c r="AC13" s="813"/>
      <c r="AD13" s="813"/>
      <c r="AE13" s="813"/>
    </row>
    <row r="14" spans="1:31" ht="39.75" customHeight="1">
      <c r="A14" s="815" t="s">
        <v>1053</v>
      </c>
      <c r="B14" s="813"/>
      <c r="C14" s="813"/>
      <c r="D14" s="813"/>
      <c r="E14" s="813"/>
      <c r="F14" s="813"/>
      <c r="G14" s="813"/>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row>
    <row r="15" spans="1:31" ht="27" hidden="1">
      <c r="A15" s="815" t="s">
        <v>1054</v>
      </c>
      <c r="B15" s="813"/>
      <c r="C15" s="813"/>
      <c r="D15" s="813"/>
      <c r="E15" s="813"/>
      <c r="F15" s="813"/>
      <c r="G15" s="813"/>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row>
    <row r="16" spans="1:31" ht="27" hidden="1">
      <c r="A16" s="815" t="s">
        <v>1055</v>
      </c>
      <c r="B16" s="813"/>
      <c r="C16" s="813"/>
      <c r="D16" s="813"/>
      <c r="E16" s="813"/>
      <c r="F16" s="813"/>
      <c r="G16" s="813"/>
      <c r="H16" s="813"/>
      <c r="I16" s="813"/>
      <c r="J16" s="813"/>
      <c r="K16" s="813"/>
      <c r="L16" s="813"/>
      <c r="M16" s="813"/>
      <c r="N16" s="813"/>
      <c r="O16" s="813"/>
      <c r="P16" s="813"/>
      <c r="Q16" s="813"/>
      <c r="R16" s="813"/>
      <c r="S16" s="813"/>
      <c r="T16" s="813"/>
      <c r="U16" s="813"/>
      <c r="V16" s="813"/>
      <c r="W16" s="813"/>
      <c r="X16" s="813"/>
      <c r="Y16" s="813"/>
      <c r="Z16" s="813"/>
      <c r="AA16" s="813"/>
      <c r="AB16" s="813"/>
      <c r="AC16" s="813"/>
      <c r="AD16" s="813"/>
      <c r="AE16" s="813"/>
    </row>
    <row r="17" spans="1:31" ht="27" hidden="1">
      <c r="A17" s="815" t="s">
        <v>1056</v>
      </c>
      <c r="B17" s="813"/>
      <c r="C17" s="813"/>
      <c r="D17" s="813"/>
      <c r="E17" s="813"/>
      <c r="F17" s="813"/>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c r="AE17" s="813"/>
    </row>
    <row r="18" spans="1:31" ht="27" hidden="1">
      <c r="A18" s="815" t="s">
        <v>1057</v>
      </c>
      <c r="B18" s="813"/>
      <c r="C18" s="813"/>
      <c r="D18" s="813"/>
      <c r="E18" s="813"/>
      <c r="F18" s="813"/>
      <c r="G18" s="813"/>
      <c r="H18" s="813"/>
      <c r="I18" s="813"/>
      <c r="J18" s="813"/>
      <c r="K18" s="813"/>
      <c r="L18" s="813"/>
      <c r="M18" s="813"/>
      <c r="N18" s="813"/>
      <c r="O18" s="813"/>
      <c r="P18" s="813"/>
      <c r="Q18" s="813"/>
      <c r="R18" s="813"/>
      <c r="S18" s="813"/>
      <c r="T18" s="813"/>
      <c r="U18" s="813"/>
      <c r="V18" s="813"/>
      <c r="W18" s="813"/>
      <c r="X18" s="813"/>
      <c r="Y18" s="813"/>
      <c r="Z18" s="813"/>
      <c r="AA18" s="813"/>
      <c r="AB18" s="813"/>
      <c r="AC18" s="813"/>
      <c r="AD18" s="813"/>
      <c r="AE18" s="813"/>
    </row>
    <row r="19" spans="1:31" ht="27" hidden="1">
      <c r="A19" s="815" t="s">
        <v>1058</v>
      </c>
      <c r="B19" s="813"/>
      <c r="C19" s="813"/>
      <c r="D19" s="813"/>
      <c r="E19" s="813"/>
      <c r="F19" s="813"/>
      <c r="G19" s="813"/>
      <c r="H19" s="813"/>
      <c r="I19" s="813"/>
      <c r="J19" s="813"/>
      <c r="K19" s="813"/>
      <c r="L19" s="813"/>
      <c r="M19" s="813"/>
      <c r="N19" s="813"/>
      <c r="O19" s="813"/>
      <c r="P19" s="813"/>
      <c r="Q19" s="813"/>
      <c r="R19" s="813"/>
      <c r="S19" s="813"/>
      <c r="T19" s="813"/>
      <c r="U19" s="813"/>
      <c r="V19" s="813"/>
      <c r="W19" s="813"/>
      <c r="X19" s="813"/>
      <c r="Y19" s="813"/>
      <c r="Z19" s="813"/>
      <c r="AA19" s="813"/>
      <c r="AB19" s="813"/>
      <c r="AC19" s="813"/>
      <c r="AD19" s="813"/>
      <c r="AE19" s="813"/>
    </row>
    <row r="20" spans="1:31" ht="27" hidden="1">
      <c r="A20" s="815" t="s">
        <v>1059</v>
      </c>
      <c r="B20" s="813"/>
      <c r="C20" s="813"/>
      <c r="D20" s="813"/>
      <c r="E20" s="813"/>
      <c r="F20" s="813"/>
      <c r="G20" s="813"/>
      <c r="H20" s="813"/>
      <c r="I20" s="813"/>
      <c r="J20" s="813"/>
      <c r="K20" s="813"/>
      <c r="L20" s="813"/>
      <c r="M20" s="813"/>
      <c r="N20" s="813"/>
      <c r="O20" s="813"/>
      <c r="P20" s="813"/>
      <c r="Q20" s="813"/>
      <c r="R20" s="813"/>
      <c r="S20" s="813"/>
      <c r="T20" s="813"/>
      <c r="U20" s="813"/>
      <c r="V20" s="813"/>
      <c r="W20" s="813"/>
      <c r="X20" s="813"/>
      <c r="Y20" s="813"/>
      <c r="Z20" s="813"/>
      <c r="AA20" s="813"/>
      <c r="AB20" s="813"/>
      <c r="AC20" s="813"/>
      <c r="AD20" s="813"/>
      <c r="AE20" s="813"/>
    </row>
    <row r="21" spans="1:31" ht="27" hidden="1">
      <c r="A21" s="815" t="s">
        <v>1060</v>
      </c>
      <c r="B21" s="813"/>
      <c r="C21" s="813"/>
      <c r="D21" s="813"/>
      <c r="E21" s="813"/>
      <c r="F21" s="813"/>
      <c r="G21" s="813"/>
      <c r="H21" s="813"/>
      <c r="I21" s="813"/>
      <c r="J21" s="813"/>
      <c r="K21" s="813"/>
      <c r="L21" s="813"/>
      <c r="M21" s="813"/>
      <c r="N21" s="813"/>
      <c r="O21" s="813"/>
      <c r="P21" s="813"/>
      <c r="Q21" s="813"/>
      <c r="R21" s="813"/>
      <c r="S21" s="813"/>
      <c r="T21" s="813"/>
      <c r="U21" s="813"/>
      <c r="V21" s="813"/>
      <c r="W21" s="813"/>
      <c r="X21" s="813"/>
      <c r="Y21" s="813"/>
      <c r="Z21" s="813"/>
      <c r="AA21" s="813"/>
      <c r="AB21" s="813"/>
      <c r="AC21" s="813"/>
      <c r="AD21" s="813"/>
      <c r="AE21" s="813"/>
    </row>
    <row r="22" spans="1:31" ht="27" hidden="1">
      <c r="A22" s="815" t="s">
        <v>1061</v>
      </c>
      <c r="B22" s="813"/>
      <c r="C22" s="813"/>
      <c r="D22" s="813"/>
      <c r="E22" s="813"/>
      <c r="F22" s="813"/>
      <c r="G22" s="813"/>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row>
    <row r="23" spans="1:31" ht="27" hidden="1">
      <c r="A23" s="815" t="s">
        <v>1062</v>
      </c>
      <c r="B23" s="813"/>
      <c r="C23" s="813"/>
      <c r="D23" s="813"/>
      <c r="E23" s="813"/>
      <c r="F23" s="813"/>
      <c r="G23" s="813"/>
      <c r="H23" s="813"/>
      <c r="I23" s="813"/>
      <c r="J23" s="813"/>
      <c r="K23" s="813"/>
      <c r="L23" s="813"/>
      <c r="M23" s="813"/>
      <c r="N23" s="813"/>
      <c r="O23" s="813"/>
      <c r="P23" s="813"/>
      <c r="Q23" s="813"/>
      <c r="R23" s="813"/>
      <c r="S23" s="813"/>
      <c r="T23" s="813"/>
      <c r="U23" s="813"/>
      <c r="V23" s="813"/>
      <c r="W23" s="813"/>
      <c r="X23" s="813"/>
      <c r="Y23" s="813"/>
      <c r="Z23" s="813"/>
      <c r="AA23" s="813"/>
      <c r="AB23" s="813"/>
      <c r="AC23" s="813"/>
      <c r="AD23" s="813"/>
      <c r="AE23" s="813"/>
    </row>
    <row r="24" spans="1:31" ht="27" hidden="1">
      <c r="A24" s="815" t="s">
        <v>1063</v>
      </c>
      <c r="B24" s="813"/>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c r="AD24" s="813"/>
      <c r="AE24" s="813"/>
    </row>
    <row r="25" spans="1:31" ht="27" hidden="1">
      <c r="A25" s="815" t="s">
        <v>1064</v>
      </c>
      <c r="B25" s="813"/>
      <c r="C25" s="813"/>
      <c r="D25" s="813"/>
      <c r="E25" s="813"/>
      <c r="F25" s="813"/>
      <c r="G25" s="813"/>
      <c r="H25" s="813"/>
      <c r="I25" s="813"/>
      <c r="J25" s="813"/>
      <c r="K25" s="813"/>
      <c r="L25" s="813"/>
      <c r="M25" s="813"/>
      <c r="N25" s="813"/>
      <c r="O25" s="813"/>
      <c r="P25" s="813"/>
      <c r="Q25" s="813"/>
      <c r="R25" s="813"/>
      <c r="S25" s="813"/>
      <c r="T25" s="813"/>
      <c r="U25" s="813"/>
      <c r="V25" s="813"/>
      <c r="W25" s="813"/>
      <c r="X25" s="813"/>
      <c r="Y25" s="813"/>
      <c r="Z25" s="813"/>
      <c r="AA25" s="813"/>
      <c r="AB25" s="813"/>
      <c r="AC25" s="813"/>
      <c r="AD25" s="813"/>
      <c r="AE25" s="813"/>
    </row>
    <row r="26" spans="1:31" ht="27" hidden="1">
      <c r="A26" s="815" t="s">
        <v>1065</v>
      </c>
      <c r="B26" s="813"/>
      <c r="C26" s="813"/>
      <c r="D26" s="813"/>
      <c r="E26" s="813"/>
      <c r="F26" s="813"/>
      <c r="G26" s="813"/>
      <c r="H26" s="813"/>
      <c r="I26" s="813"/>
      <c r="J26" s="813"/>
      <c r="K26" s="813"/>
      <c r="L26" s="813"/>
      <c r="M26" s="813"/>
      <c r="N26" s="813"/>
      <c r="O26" s="813"/>
      <c r="P26" s="813"/>
      <c r="Q26" s="813"/>
      <c r="R26" s="813"/>
      <c r="S26" s="813"/>
      <c r="T26" s="813"/>
      <c r="U26" s="813"/>
      <c r="V26" s="813"/>
      <c r="W26" s="813"/>
      <c r="X26" s="813"/>
      <c r="Y26" s="813"/>
      <c r="Z26" s="813"/>
      <c r="AA26" s="813"/>
      <c r="AB26" s="813"/>
      <c r="AC26" s="813"/>
      <c r="AD26" s="813"/>
      <c r="AE26" s="813"/>
    </row>
    <row r="27" spans="1:31" ht="27" hidden="1">
      <c r="A27" s="815" t="s">
        <v>1066</v>
      </c>
      <c r="B27" s="813"/>
      <c r="C27" s="813"/>
      <c r="D27" s="813"/>
      <c r="E27" s="813"/>
      <c r="F27" s="813"/>
      <c r="G27" s="813"/>
      <c r="H27" s="813"/>
      <c r="I27" s="813"/>
      <c r="J27" s="813"/>
      <c r="K27" s="813"/>
      <c r="L27" s="813"/>
      <c r="M27" s="813"/>
      <c r="N27" s="813"/>
      <c r="O27" s="813"/>
      <c r="P27" s="813"/>
      <c r="Q27" s="813"/>
      <c r="R27" s="813"/>
      <c r="S27" s="813"/>
      <c r="T27" s="813"/>
      <c r="U27" s="813"/>
      <c r="V27" s="813"/>
      <c r="W27" s="813"/>
      <c r="X27" s="813"/>
      <c r="Y27" s="813"/>
      <c r="Z27" s="813"/>
      <c r="AA27" s="813"/>
      <c r="AB27" s="813"/>
      <c r="AC27" s="813"/>
      <c r="AD27" s="813"/>
      <c r="AE27" s="813"/>
    </row>
    <row r="28" spans="1:31" ht="27" hidden="1">
      <c r="A28" s="815" t="s">
        <v>1067</v>
      </c>
      <c r="B28" s="813"/>
      <c r="C28" s="813"/>
      <c r="D28" s="813"/>
      <c r="E28" s="813"/>
      <c r="F28" s="813"/>
      <c r="G28" s="813"/>
      <c r="H28" s="813"/>
      <c r="I28" s="813"/>
      <c r="J28" s="813"/>
      <c r="K28" s="813"/>
      <c r="L28" s="813"/>
      <c r="M28" s="813"/>
      <c r="N28" s="813"/>
      <c r="O28" s="813"/>
      <c r="P28" s="813"/>
      <c r="Q28" s="813"/>
      <c r="R28" s="813"/>
      <c r="S28" s="813"/>
      <c r="T28" s="813"/>
      <c r="U28" s="813"/>
      <c r="V28" s="813"/>
      <c r="W28" s="813"/>
      <c r="X28" s="813"/>
      <c r="Y28" s="813"/>
      <c r="Z28" s="813"/>
      <c r="AA28" s="813"/>
      <c r="AB28" s="813"/>
      <c r="AC28" s="813"/>
      <c r="AD28" s="813"/>
      <c r="AE28" s="813"/>
    </row>
    <row r="29" spans="1:31" ht="27" hidden="1">
      <c r="A29" s="815" t="s">
        <v>1068</v>
      </c>
      <c r="B29" s="813"/>
      <c r="C29" s="813"/>
      <c r="D29" s="813"/>
      <c r="E29" s="813"/>
      <c r="F29" s="813"/>
      <c r="G29" s="813"/>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row>
    <row r="30" spans="1:31" ht="27" hidden="1">
      <c r="A30" s="815" t="s">
        <v>1069</v>
      </c>
      <c r="B30" s="813"/>
      <c r="C30" s="813"/>
      <c r="D30" s="813"/>
      <c r="E30" s="813"/>
      <c r="F30" s="813"/>
      <c r="G30" s="813"/>
      <c r="H30" s="813"/>
      <c r="I30" s="813"/>
      <c r="J30" s="813"/>
      <c r="K30" s="813"/>
      <c r="L30" s="813"/>
      <c r="M30" s="813"/>
      <c r="N30" s="813"/>
      <c r="O30" s="813"/>
      <c r="P30" s="813"/>
      <c r="Q30" s="813"/>
      <c r="R30" s="813"/>
      <c r="S30" s="813"/>
      <c r="T30" s="813"/>
      <c r="U30" s="813"/>
      <c r="V30" s="813"/>
      <c r="W30" s="813"/>
      <c r="X30" s="813"/>
      <c r="Y30" s="813"/>
      <c r="Z30" s="813"/>
      <c r="AA30" s="813"/>
      <c r="AB30" s="813"/>
      <c r="AC30" s="813"/>
      <c r="AD30" s="813"/>
      <c r="AE30" s="813"/>
    </row>
    <row r="31" spans="1:31" ht="27" hidden="1">
      <c r="A31" s="815" t="s">
        <v>1070</v>
      </c>
      <c r="B31" s="813"/>
      <c r="C31" s="813"/>
      <c r="D31" s="813"/>
      <c r="E31" s="813"/>
      <c r="F31" s="813"/>
      <c r="G31" s="813"/>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row>
    <row r="32" spans="1:31" ht="27" hidden="1">
      <c r="A32" s="815" t="s">
        <v>1071</v>
      </c>
      <c r="B32" s="813"/>
      <c r="C32" s="813"/>
      <c r="D32" s="813"/>
      <c r="E32" s="813"/>
      <c r="F32" s="813"/>
      <c r="G32" s="813"/>
      <c r="H32" s="813"/>
      <c r="I32" s="813"/>
      <c r="J32" s="813"/>
      <c r="K32" s="813"/>
      <c r="L32" s="813"/>
      <c r="M32" s="813"/>
      <c r="N32" s="813"/>
      <c r="O32" s="813"/>
      <c r="P32" s="813"/>
      <c r="Q32" s="813"/>
      <c r="R32" s="813"/>
      <c r="S32" s="813"/>
      <c r="T32" s="813"/>
      <c r="U32" s="813"/>
      <c r="V32" s="813"/>
      <c r="W32" s="813"/>
      <c r="X32" s="813"/>
      <c r="Y32" s="813"/>
      <c r="Z32" s="813"/>
      <c r="AA32" s="813"/>
      <c r="AB32" s="813"/>
      <c r="AC32" s="813"/>
      <c r="AD32" s="813"/>
      <c r="AE32" s="813"/>
    </row>
    <row r="33" spans="1:31" ht="27" hidden="1">
      <c r="A33" s="815" t="s">
        <v>1072</v>
      </c>
      <c r="B33" s="813"/>
      <c r="C33" s="813"/>
      <c r="D33" s="813"/>
      <c r="E33" s="813"/>
      <c r="F33" s="813"/>
      <c r="G33" s="813"/>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row>
    <row r="34" spans="1:31" ht="27" hidden="1">
      <c r="A34" s="815" t="s">
        <v>1073</v>
      </c>
      <c r="B34" s="813"/>
      <c r="C34" s="813"/>
      <c r="D34" s="813"/>
      <c r="E34" s="813"/>
      <c r="F34" s="813"/>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row>
    <row r="35" spans="1:31" ht="27" hidden="1">
      <c r="A35" s="815" t="s">
        <v>1074</v>
      </c>
      <c r="B35" s="813"/>
      <c r="C35" s="813"/>
      <c r="D35" s="813"/>
      <c r="E35" s="813"/>
      <c r="F35" s="813"/>
      <c r="G35" s="813"/>
      <c r="H35" s="813"/>
      <c r="I35" s="813"/>
      <c r="J35" s="813"/>
      <c r="K35" s="813"/>
      <c r="L35" s="813"/>
      <c r="M35" s="813"/>
      <c r="N35" s="813"/>
      <c r="O35" s="813"/>
      <c r="P35" s="813"/>
      <c r="Q35" s="813"/>
      <c r="R35" s="813"/>
      <c r="S35" s="813"/>
      <c r="T35" s="813"/>
      <c r="U35" s="813"/>
      <c r="V35" s="813"/>
      <c r="W35" s="813"/>
      <c r="X35" s="813"/>
      <c r="Y35" s="813"/>
      <c r="Z35" s="813"/>
      <c r="AA35" s="813"/>
      <c r="AB35" s="813"/>
      <c r="AC35" s="813"/>
      <c r="AD35" s="813"/>
      <c r="AE35" s="813"/>
    </row>
    <row r="36" spans="1:31" ht="27" hidden="1">
      <c r="A36" s="815" t="s">
        <v>1075</v>
      </c>
      <c r="B36" s="813"/>
      <c r="C36" s="813"/>
      <c r="D36" s="813"/>
      <c r="E36" s="813"/>
      <c r="F36" s="813"/>
      <c r="G36" s="813"/>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row>
    <row r="37" spans="1:31" ht="27" hidden="1">
      <c r="A37" s="815" t="s">
        <v>1076</v>
      </c>
      <c r="B37" s="813"/>
      <c r="C37" s="813"/>
      <c r="D37" s="813"/>
      <c r="E37" s="813"/>
      <c r="F37" s="813"/>
      <c r="G37" s="813"/>
      <c r="H37" s="813"/>
      <c r="I37" s="813"/>
      <c r="J37" s="813"/>
      <c r="K37" s="813"/>
      <c r="L37" s="813"/>
      <c r="M37" s="813"/>
      <c r="N37" s="813"/>
      <c r="O37" s="813"/>
      <c r="P37" s="813"/>
      <c r="Q37" s="813"/>
      <c r="R37" s="813"/>
      <c r="S37" s="813"/>
      <c r="T37" s="813"/>
      <c r="U37" s="813"/>
      <c r="V37" s="813"/>
      <c r="W37" s="813"/>
      <c r="X37" s="813"/>
      <c r="Y37" s="813"/>
      <c r="Z37" s="813"/>
      <c r="AA37" s="813"/>
      <c r="AB37" s="813"/>
      <c r="AC37" s="813"/>
      <c r="AD37" s="813"/>
      <c r="AE37" s="813"/>
    </row>
    <row r="38" spans="1:31" ht="27" hidden="1">
      <c r="A38" s="815" t="s">
        <v>1077</v>
      </c>
      <c r="B38" s="813"/>
      <c r="C38" s="813"/>
      <c r="D38" s="813"/>
      <c r="E38" s="813"/>
      <c r="F38" s="813"/>
      <c r="G38" s="813"/>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row>
    <row r="39" spans="1:31" ht="27" hidden="1">
      <c r="A39" s="815" t="s">
        <v>1078</v>
      </c>
      <c r="B39" s="813"/>
      <c r="C39" s="813"/>
      <c r="D39" s="813"/>
      <c r="E39" s="813"/>
      <c r="F39" s="813"/>
      <c r="G39" s="813"/>
      <c r="H39" s="813"/>
      <c r="I39" s="813"/>
      <c r="J39" s="813"/>
      <c r="K39" s="813"/>
      <c r="L39" s="813"/>
      <c r="M39" s="813"/>
      <c r="N39" s="813"/>
      <c r="O39" s="813"/>
      <c r="P39" s="813"/>
      <c r="Q39" s="813"/>
      <c r="R39" s="813"/>
      <c r="S39" s="813"/>
      <c r="T39" s="813"/>
      <c r="U39" s="813"/>
      <c r="V39" s="813"/>
      <c r="W39" s="813"/>
      <c r="X39" s="813"/>
      <c r="Y39" s="813"/>
      <c r="Z39" s="813"/>
      <c r="AA39" s="813"/>
      <c r="AB39" s="813"/>
      <c r="AC39" s="813"/>
      <c r="AD39" s="813"/>
      <c r="AE39" s="813"/>
    </row>
    <row r="40" spans="1:31" ht="27" hidden="1">
      <c r="A40" s="815" t="s">
        <v>1079</v>
      </c>
      <c r="B40" s="813"/>
      <c r="C40" s="813"/>
      <c r="D40" s="813"/>
      <c r="E40" s="813"/>
      <c r="F40" s="813"/>
      <c r="G40" s="813"/>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row>
    <row r="41" spans="1:31" ht="27" hidden="1">
      <c r="A41" s="815" t="s">
        <v>1080</v>
      </c>
      <c r="B41" s="813"/>
      <c r="C41" s="813"/>
      <c r="D41" s="813"/>
      <c r="E41" s="813"/>
      <c r="F41" s="813"/>
      <c r="G41" s="813"/>
      <c r="H41" s="813"/>
      <c r="I41" s="813"/>
      <c r="J41" s="813"/>
      <c r="K41" s="813"/>
      <c r="L41" s="813"/>
      <c r="M41" s="813"/>
      <c r="N41" s="813"/>
      <c r="O41" s="813"/>
      <c r="P41" s="813"/>
      <c r="Q41" s="813"/>
      <c r="R41" s="813"/>
      <c r="S41" s="813"/>
      <c r="T41" s="813"/>
      <c r="U41" s="813"/>
      <c r="V41" s="813"/>
      <c r="W41" s="813"/>
      <c r="X41" s="813"/>
      <c r="Y41" s="813"/>
      <c r="Z41" s="813"/>
      <c r="AA41" s="813"/>
      <c r="AB41" s="813"/>
      <c r="AC41" s="813"/>
      <c r="AD41" s="813"/>
      <c r="AE41" s="813"/>
    </row>
    <row r="42" spans="1:31" ht="27" hidden="1">
      <c r="A42" s="815" t="s">
        <v>1081</v>
      </c>
      <c r="B42" s="813"/>
      <c r="C42" s="813"/>
      <c r="D42" s="813"/>
      <c r="E42" s="813"/>
      <c r="F42" s="813"/>
      <c r="G42" s="813"/>
      <c r="H42" s="813"/>
      <c r="I42" s="813"/>
      <c r="J42" s="813"/>
      <c r="K42" s="813"/>
      <c r="L42" s="813"/>
      <c r="M42" s="813"/>
      <c r="N42" s="813"/>
      <c r="O42" s="813"/>
      <c r="P42" s="813"/>
      <c r="Q42" s="813"/>
      <c r="R42" s="813"/>
      <c r="S42" s="813"/>
      <c r="T42" s="813"/>
      <c r="U42" s="813"/>
      <c r="V42" s="813"/>
      <c r="W42" s="813"/>
      <c r="X42" s="813"/>
      <c r="Y42" s="813"/>
      <c r="Z42" s="813"/>
      <c r="AA42" s="813"/>
      <c r="AB42" s="813"/>
      <c r="AC42" s="813"/>
      <c r="AD42" s="813"/>
      <c r="AE42" s="813"/>
    </row>
    <row r="43" spans="1:31" ht="27" hidden="1">
      <c r="A43" s="815" t="s">
        <v>1082</v>
      </c>
      <c r="B43" s="813"/>
      <c r="C43" s="813"/>
      <c r="D43" s="813"/>
      <c r="E43" s="813"/>
      <c r="F43" s="813"/>
      <c r="G43" s="813"/>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row>
    <row r="44" spans="1:31" ht="27" hidden="1">
      <c r="A44" s="815" t="s">
        <v>1083</v>
      </c>
      <c r="B44" s="813"/>
      <c r="C44" s="813"/>
      <c r="D44" s="813"/>
      <c r="E44" s="813"/>
      <c r="F44" s="813"/>
      <c r="G44" s="813"/>
      <c r="H44" s="813"/>
      <c r="I44" s="813"/>
      <c r="J44" s="813"/>
      <c r="K44" s="813"/>
      <c r="L44" s="813"/>
      <c r="M44" s="813"/>
      <c r="N44" s="813"/>
      <c r="O44" s="813"/>
      <c r="P44" s="813"/>
      <c r="Q44" s="813"/>
      <c r="R44" s="813"/>
      <c r="S44" s="813"/>
      <c r="T44" s="813"/>
      <c r="U44" s="813"/>
      <c r="V44" s="813"/>
      <c r="W44" s="813"/>
      <c r="X44" s="813"/>
      <c r="Y44" s="813"/>
      <c r="Z44" s="813"/>
      <c r="AA44" s="813"/>
      <c r="AB44" s="813"/>
      <c r="AC44" s="813"/>
      <c r="AD44" s="813"/>
      <c r="AE44" s="813"/>
    </row>
    <row r="45" spans="1:31" ht="27" hidden="1">
      <c r="A45" s="815" t="s">
        <v>1084</v>
      </c>
      <c r="B45" s="813"/>
      <c r="C45" s="813"/>
      <c r="D45" s="813"/>
      <c r="E45" s="813"/>
      <c r="F45" s="813"/>
      <c r="G45" s="813"/>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row>
    <row r="46" spans="1:31" ht="27" hidden="1">
      <c r="A46" s="815" t="s">
        <v>1085</v>
      </c>
      <c r="B46" s="813"/>
      <c r="C46" s="813"/>
      <c r="D46" s="813"/>
      <c r="E46" s="813"/>
      <c r="F46" s="813"/>
      <c r="G46" s="813"/>
      <c r="H46" s="813"/>
      <c r="I46" s="813"/>
      <c r="J46" s="813"/>
      <c r="K46" s="813"/>
      <c r="L46" s="813"/>
      <c r="M46" s="813"/>
      <c r="N46" s="813"/>
      <c r="O46" s="813"/>
      <c r="P46" s="813"/>
      <c r="Q46" s="813"/>
      <c r="R46" s="813"/>
      <c r="S46" s="813"/>
      <c r="T46" s="813"/>
      <c r="U46" s="813"/>
      <c r="V46" s="813"/>
      <c r="W46" s="813"/>
      <c r="X46" s="813"/>
      <c r="Y46" s="813"/>
      <c r="Z46" s="813"/>
      <c r="AA46" s="813"/>
      <c r="AB46" s="813"/>
      <c r="AC46" s="813"/>
      <c r="AD46" s="813"/>
      <c r="AE46" s="813"/>
    </row>
    <row r="47" spans="1:31" ht="27" hidden="1">
      <c r="A47" s="815" t="s">
        <v>1086</v>
      </c>
      <c r="B47" s="813"/>
      <c r="C47" s="813"/>
      <c r="D47" s="813"/>
      <c r="E47" s="813"/>
      <c r="F47" s="813"/>
      <c r="G47" s="813"/>
      <c r="H47" s="813"/>
      <c r="I47" s="813"/>
      <c r="J47" s="813"/>
      <c r="K47" s="813"/>
      <c r="L47" s="813"/>
      <c r="M47" s="813"/>
      <c r="N47" s="813"/>
      <c r="O47" s="813"/>
      <c r="P47" s="813"/>
      <c r="Q47" s="813"/>
      <c r="R47" s="813"/>
      <c r="S47" s="813"/>
      <c r="T47" s="813"/>
      <c r="U47" s="813"/>
      <c r="V47" s="813"/>
      <c r="W47" s="813"/>
      <c r="X47" s="813"/>
      <c r="Y47" s="813"/>
      <c r="Z47" s="813"/>
      <c r="AA47" s="813"/>
      <c r="AB47" s="813"/>
      <c r="AC47" s="813"/>
      <c r="AD47" s="813"/>
      <c r="AE47" s="813"/>
    </row>
    <row r="48" spans="1:31" ht="27" hidden="1">
      <c r="A48" s="815" t="s">
        <v>1087</v>
      </c>
      <c r="B48" s="813"/>
      <c r="C48" s="813"/>
      <c r="D48" s="813"/>
      <c r="E48" s="813"/>
      <c r="F48" s="813"/>
      <c r="G48" s="813"/>
      <c r="H48" s="813"/>
      <c r="I48" s="813"/>
      <c r="J48" s="813"/>
      <c r="K48" s="813"/>
      <c r="L48" s="813"/>
      <c r="M48" s="813"/>
      <c r="N48" s="813"/>
      <c r="O48" s="813"/>
      <c r="P48" s="813"/>
      <c r="Q48" s="813"/>
      <c r="R48" s="813"/>
      <c r="S48" s="813"/>
      <c r="T48" s="813"/>
      <c r="U48" s="813"/>
      <c r="V48" s="813"/>
      <c r="W48" s="813"/>
      <c r="X48" s="813"/>
      <c r="Y48" s="813"/>
      <c r="Z48" s="813"/>
      <c r="AA48" s="813"/>
      <c r="AB48" s="813"/>
      <c r="AC48" s="813"/>
      <c r="AD48" s="813"/>
      <c r="AE48" s="813"/>
    </row>
    <row r="49" spans="1:31" ht="27" hidden="1">
      <c r="A49" s="815" t="s">
        <v>1088</v>
      </c>
      <c r="B49" s="813"/>
      <c r="C49" s="813"/>
      <c r="D49" s="813"/>
      <c r="E49" s="813"/>
      <c r="F49" s="813"/>
      <c r="G49" s="813"/>
      <c r="H49" s="813"/>
      <c r="I49" s="813"/>
      <c r="J49" s="813"/>
      <c r="K49" s="813"/>
      <c r="L49" s="813"/>
      <c r="M49" s="813"/>
      <c r="N49" s="813"/>
      <c r="O49" s="813"/>
      <c r="P49" s="813"/>
      <c r="Q49" s="813"/>
      <c r="R49" s="813"/>
      <c r="S49" s="813"/>
      <c r="T49" s="813"/>
      <c r="U49" s="813"/>
      <c r="V49" s="813"/>
      <c r="W49" s="813"/>
      <c r="X49" s="813"/>
      <c r="Y49" s="813"/>
      <c r="Z49" s="813"/>
      <c r="AA49" s="813"/>
      <c r="AB49" s="813"/>
      <c r="AC49" s="813"/>
      <c r="AD49" s="813"/>
      <c r="AE49" s="813"/>
    </row>
    <row r="50" spans="1:31" ht="27" hidden="1">
      <c r="A50" s="815" t="s">
        <v>1089</v>
      </c>
      <c r="B50" s="813"/>
      <c r="C50" s="813"/>
      <c r="D50" s="813"/>
      <c r="E50" s="813"/>
      <c r="F50" s="813"/>
      <c r="G50" s="813"/>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row>
    <row r="51" spans="1:31" ht="27" hidden="1">
      <c r="A51" s="815" t="s">
        <v>1090</v>
      </c>
      <c r="B51" s="813"/>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row>
    <row r="52" spans="1:31" ht="27" hidden="1">
      <c r="A52" s="815" t="s">
        <v>1091</v>
      </c>
      <c r="B52" s="813"/>
      <c r="C52" s="813"/>
      <c r="D52" s="813"/>
      <c r="E52" s="813"/>
      <c r="F52" s="813"/>
      <c r="G52" s="813"/>
      <c r="H52" s="813"/>
      <c r="I52" s="813"/>
      <c r="J52" s="813"/>
      <c r="K52" s="813"/>
      <c r="L52" s="813"/>
      <c r="M52" s="813"/>
      <c r="N52" s="813"/>
      <c r="O52" s="813"/>
      <c r="P52" s="813"/>
      <c r="Q52" s="813"/>
      <c r="R52" s="813"/>
      <c r="S52" s="813"/>
      <c r="T52" s="813"/>
      <c r="U52" s="813"/>
      <c r="V52" s="813"/>
      <c r="W52" s="813"/>
      <c r="X52" s="813"/>
      <c r="Y52" s="813"/>
      <c r="Z52" s="813"/>
      <c r="AA52" s="813"/>
      <c r="AB52" s="813"/>
      <c r="AC52" s="813"/>
      <c r="AD52" s="813"/>
      <c r="AE52" s="813"/>
    </row>
    <row r="53" spans="1:31" ht="27" hidden="1">
      <c r="A53" s="815" t="s">
        <v>1092</v>
      </c>
      <c r="B53" s="813"/>
      <c r="C53" s="813"/>
      <c r="D53" s="813"/>
      <c r="E53" s="813"/>
      <c r="F53" s="813"/>
      <c r="G53" s="813"/>
      <c r="H53" s="813"/>
      <c r="I53" s="813"/>
      <c r="J53" s="813"/>
      <c r="K53" s="813"/>
      <c r="L53" s="813"/>
      <c r="M53" s="813"/>
      <c r="N53" s="813"/>
      <c r="O53" s="813"/>
      <c r="P53" s="813"/>
      <c r="Q53" s="813"/>
      <c r="R53" s="813"/>
      <c r="S53" s="813"/>
      <c r="T53" s="813"/>
      <c r="U53" s="813"/>
      <c r="V53" s="813"/>
      <c r="W53" s="813"/>
      <c r="X53" s="813"/>
      <c r="Y53" s="813"/>
      <c r="Z53" s="813"/>
      <c r="AA53" s="813"/>
      <c r="AB53" s="813"/>
      <c r="AC53" s="813"/>
      <c r="AD53" s="813"/>
      <c r="AE53" s="813"/>
    </row>
    <row r="54" spans="1:31" ht="27" hidden="1">
      <c r="A54" s="815" t="s">
        <v>1093</v>
      </c>
      <c r="B54" s="813"/>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row>
    <row r="55" spans="1:31" ht="27" hidden="1">
      <c r="A55" s="815" t="s">
        <v>1094</v>
      </c>
      <c r="B55" s="813"/>
      <c r="C55" s="813"/>
      <c r="D55" s="813"/>
      <c r="E55" s="813"/>
      <c r="F55" s="813"/>
      <c r="G55" s="813"/>
      <c r="H55" s="813"/>
      <c r="I55" s="813"/>
      <c r="J55" s="813"/>
      <c r="K55" s="813"/>
      <c r="L55" s="813"/>
      <c r="M55" s="813"/>
      <c r="N55" s="813"/>
      <c r="O55" s="813"/>
      <c r="P55" s="813"/>
      <c r="Q55" s="813"/>
      <c r="R55" s="813"/>
      <c r="S55" s="813"/>
      <c r="T55" s="813"/>
      <c r="U55" s="813"/>
      <c r="V55" s="813"/>
      <c r="W55" s="813"/>
      <c r="X55" s="813"/>
      <c r="Y55" s="813"/>
      <c r="Z55" s="813"/>
      <c r="AA55" s="813"/>
      <c r="AB55" s="813"/>
      <c r="AC55" s="813"/>
      <c r="AD55" s="813"/>
      <c r="AE55" s="813"/>
    </row>
    <row r="56" spans="1:31" ht="27" hidden="1">
      <c r="A56" s="815" t="s">
        <v>1095</v>
      </c>
      <c r="B56" s="813"/>
      <c r="C56" s="813"/>
      <c r="D56" s="813"/>
      <c r="E56" s="813"/>
      <c r="F56" s="813"/>
      <c r="G56" s="813"/>
      <c r="H56" s="813"/>
      <c r="I56" s="813"/>
      <c r="J56" s="813"/>
      <c r="K56" s="813"/>
      <c r="L56" s="813"/>
      <c r="M56" s="813"/>
      <c r="N56" s="813"/>
      <c r="O56" s="813"/>
      <c r="P56" s="813"/>
      <c r="Q56" s="813"/>
      <c r="R56" s="813"/>
      <c r="S56" s="813"/>
      <c r="T56" s="813"/>
      <c r="U56" s="813"/>
      <c r="V56" s="813"/>
      <c r="W56" s="813"/>
      <c r="X56" s="813"/>
      <c r="Y56" s="813"/>
      <c r="Z56" s="813"/>
      <c r="AA56" s="813"/>
      <c r="AB56" s="813"/>
      <c r="AC56" s="813"/>
      <c r="AD56" s="813"/>
      <c r="AE56" s="813"/>
    </row>
    <row r="57" spans="1:31" ht="27" hidden="1">
      <c r="A57" s="815" t="s">
        <v>1096</v>
      </c>
      <c r="B57" s="813"/>
      <c r="C57" s="813"/>
      <c r="D57" s="813"/>
      <c r="E57" s="813"/>
      <c r="F57" s="813"/>
      <c r="G57" s="813"/>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row>
    <row r="58" spans="1:31" ht="27" hidden="1">
      <c r="A58" s="815" t="s">
        <v>1097</v>
      </c>
      <c r="B58" s="813"/>
      <c r="C58" s="813"/>
      <c r="D58" s="813"/>
      <c r="E58" s="813"/>
      <c r="F58" s="813"/>
      <c r="G58" s="813"/>
      <c r="H58" s="813"/>
      <c r="I58" s="813"/>
      <c r="J58" s="813"/>
      <c r="K58" s="813"/>
      <c r="L58" s="813"/>
      <c r="M58" s="813"/>
      <c r="N58" s="813"/>
      <c r="O58" s="813"/>
      <c r="P58" s="813"/>
      <c r="Q58" s="813"/>
      <c r="R58" s="813"/>
      <c r="S58" s="813"/>
      <c r="T58" s="813"/>
      <c r="U58" s="813"/>
      <c r="V58" s="813"/>
      <c r="W58" s="813"/>
      <c r="X58" s="813"/>
      <c r="Y58" s="813"/>
      <c r="Z58" s="813"/>
      <c r="AA58" s="813"/>
      <c r="AB58" s="813"/>
      <c r="AC58" s="813"/>
      <c r="AD58" s="813"/>
      <c r="AE58" s="813"/>
    </row>
    <row r="59" spans="1:31" ht="27" hidden="1">
      <c r="A59" s="815" t="s">
        <v>1098</v>
      </c>
      <c r="B59" s="813"/>
      <c r="C59" s="813"/>
      <c r="D59" s="813"/>
      <c r="E59" s="813"/>
      <c r="F59" s="813"/>
      <c r="G59" s="813"/>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row>
    <row r="60" spans="1:31" ht="27" hidden="1">
      <c r="A60" s="815" t="s">
        <v>1099</v>
      </c>
      <c r="B60" s="813"/>
      <c r="C60" s="813"/>
      <c r="D60" s="813"/>
      <c r="E60" s="813"/>
      <c r="F60" s="813"/>
      <c r="G60" s="813"/>
      <c r="H60" s="813"/>
      <c r="I60" s="813"/>
      <c r="J60" s="813"/>
      <c r="K60" s="813"/>
      <c r="L60" s="813"/>
      <c r="M60" s="813"/>
      <c r="N60" s="813"/>
      <c r="O60" s="813"/>
      <c r="P60" s="813"/>
      <c r="Q60" s="813"/>
      <c r="R60" s="813"/>
      <c r="S60" s="813"/>
      <c r="T60" s="813"/>
      <c r="U60" s="813"/>
      <c r="V60" s="813"/>
      <c r="W60" s="813"/>
      <c r="X60" s="813"/>
      <c r="Y60" s="813"/>
      <c r="Z60" s="813"/>
      <c r="AA60" s="813"/>
      <c r="AB60" s="813"/>
      <c r="AC60" s="813"/>
      <c r="AD60" s="813"/>
      <c r="AE60" s="813"/>
    </row>
    <row r="61" spans="1:31" ht="27" hidden="1">
      <c r="A61" s="815" t="s">
        <v>1100</v>
      </c>
      <c r="B61" s="813"/>
      <c r="C61" s="813"/>
      <c r="D61" s="813"/>
      <c r="E61" s="813"/>
      <c r="F61" s="813"/>
      <c r="G61" s="813"/>
      <c r="H61" s="813"/>
      <c r="I61" s="813"/>
      <c r="J61" s="813"/>
      <c r="K61" s="813"/>
      <c r="L61" s="813"/>
      <c r="M61" s="813"/>
      <c r="N61" s="813"/>
      <c r="O61" s="813"/>
      <c r="P61" s="813"/>
      <c r="Q61" s="813"/>
      <c r="R61" s="813"/>
      <c r="S61" s="813"/>
      <c r="T61" s="813"/>
      <c r="U61" s="813"/>
      <c r="V61" s="813"/>
      <c r="W61" s="813"/>
      <c r="X61" s="813"/>
      <c r="Y61" s="813"/>
      <c r="Z61" s="813"/>
      <c r="AA61" s="813"/>
      <c r="AB61" s="813"/>
      <c r="AC61" s="813"/>
      <c r="AD61" s="813"/>
      <c r="AE61" s="813"/>
    </row>
    <row r="62" spans="1:31" ht="27" hidden="1">
      <c r="A62" s="815" t="s">
        <v>1101</v>
      </c>
      <c r="B62" s="813"/>
      <c r="C62" s="813"/>
      <c r="D62" s="813"/>
      <c r="E62" s="813"/>
      <c r="F62" s="813"/>
      <c r="G62" s="813"/>
      <c r="H62" s="813"/>
      <c r="I62" s="813"/>
      <c r="J62" s="813"/>
      <c r="K62" s="813"/>
      <c r="L62" s="813"/>
      <c r="M62" s="813"/>
      <c r="N62" s="813"/>
      <c r="O62" s="813"/>
      <c r="P62" s="813"/>
      <c r="Q62" s="813"/>
      <c r="R62" s="813"/>
      <c r="S62" s="813"/>
      <c r="T62" s="813"/>
      <c r="U62" s="813"/>
      <c r="V62" s="813"/>
      <c r="W62" s="813"/>
      <c r="X62" s="813"/>
      <c r="Y62" s="813"/>
      <c r="Z62" s="813"/>
      <c r="AA62" s="813"/>
      <c r="AB62" s="813"/>
      <c r="AC62" s="813"/>
      <c r="AD62" s="813"/>
      <c r="AE62" s="813"/>
    </row>
    <row r="63" spans="1:31" ht="27" hidden="1">
      <c r="A63" s="815" t="s">
        <v>1102</v>
      </c>
      <c r="B63" s="813"/>
      <c r="C63" s="813"/>
      <c r="D63" s="813"/>
      <c r="E63" s="813"/>
      <c r="F63" s="813"/>
      <c r="G63" s="813"/>
      <c r="H63" s="813"/>
      <c r="I63" s="813"/>
      <c r="J63" s="813"/>
      <c r="K63" s="813"/>
      <c r="L63" s="813"/>
      <c r="M63" s="813"/>
      <c r="N63" s="813"/>
      <c r="O63" s="813"/>
      <c r="P63" s="813"/>
      <c r="Q63" s="813"/>
      <c r="R63" s="813"/>
      <c r="S63" s="813"/>
      <c r="T63" s="813"/>
      <c r="U63" s="813"/>
      <c r="V63" s="813"/>
      <c r="W63" s="813"/>
      <c r="X63" s="813"/>
      <c r="Y63" s="813"/>
      <c r="Z63" s="813"/>
      <c r="AA63" s="813"/>
      <c r="AB63" s="813"/>
      <c r="AC63" s="813"/>
      <c r="AD63" s="813"/>
      <c r="AE63" s="813"/>
    </row>
    <row r="64" spans="1:31" ht="27" hidden="1">
      <c r="A64" s="815" t="s">
        <v>1103</v>
      </c>
      <c r="B64" s="813"/>
      <c r="C64" s="813"/>
      <c r="D64" s="813"/>
      <c r="E64" s="813"/>
      <c r="F64" s="813"/>
      <c r="G64" s="813"/>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row>
    <row r="65" spans="1:31" ht="27" hidden="1">
      <c r="A65" s="815" t="s">
        <v>1104</v>
      </c>
      <c r="B65" s="813"/>
      <c r="C65" s="813"/>
      <c r="D65" s="813"/>
      <c r="E65" s="813"/>
      <c r="F65" s="813"/>
      <c r="G65" s="813"/>
      <c r="H65" s="813"/>
      <c r="I65" s="813"/>
      <c r="J65" s="813"/>
      <c r="K65" s="813"/>
      <c r="L65" s="813"/>
      <c r="M65" s="813"/>
      <c r="N65" s="813"/>
      <c r="O65" s="813"/>
      <c r="P65" s="813"/>
      <c r="Q65" s="813"/>
      <c r="R65" s="813"/>
      <c r="S65" s="813"/>
      <c r="T65" s="813"/>
      <c r="U65" s="813"/>
      <c r="V65" s="813"/>
      <c r="W65" s="813"/>
      <c r="X65" s="813"/>
      <c r="Y65" s="813"/>
      <c r="Z65" s="813"/>
      <c r="AA65" s="813"/>
      <c r="AB65" s="813"/>
      <c r="AC65" s="813"/>
      <c r="AD65" s="813"/>
      <c r="AE65" s="813"/>
    </row>
    <row r="66" spans="1:31" ht="27" hidden="1">
      <c r="A66" s="815" t="s">
        <v>1105</v>
      </c>
      <c r="B66" s="813"/>
      <c r="C66" s="813"/>
      <c r="D66" s="813"/>
      <c r="E66" s="813"/>
      <c r="F66" s="813"/>
      <c r="G66" s="813"/>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row>
    <row r="67" spans="1:31" ht="27" hidden="1">
      <c r="A67" s="815" t="s">
        <v>1106</v>
      </c>
      <c r="B67" s="813"/>
      <c r="C67" s="813"/>
      <c r="D67" s="813"/>
      <c r="E67" s="813"/>
      <c r="F67" s="813"/>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row>
    <row r="68" spans="1:31" ht="27" hidden="1">
      <c r="A68" s="815" t="s">
        <v>1107</v>
      </c>
      <c r="B68" s="813"/>
      <c r="C68" s="813"/>
      <c r="D68" s="813"/>
      <c r="E68" s="813"/>
      <c r="F68" s="813"/>
      <c r="G68" s="813"/>
      <c r="H68" s="813"/>
      <c r="I68" s="813"/>
      <c r="J68" s="813"/>
      <c r="K68" s="813"/>
      <c r="L68" s="813"/>
      <c r="M68" s="813"/>
      <c r="N68" s="813"/>
      <c r="O68" s="813"/>
      <c r="P68" s="813"/>
      <c r="Q68" s="813"/>
      <c r="R68" s="813"/>
      <c r="S68" s="813"/>
      <c r="T68" s="813"/>
      <c r="U68" s="813"/>
      <c r="V68" s="813"/>
      <c r="W68" s="813"/>
      <c r="X68" s="813"/>
      <c r="Y68" s="813"/>
      <c r="Z68" s="813"/>
      <c r="AA68" s="813"/>
      <c r="AB68" s="813"/>
      <c r="AC68" s="813"/>
      <c r="AD68" s="813"/>
      <c r="AE68" s="813"/>
    </row>
    <row r="69" spans="1:31" ht="27" hidden="1">
      <c r="A69" s="815" t="s">
        <v>1108</v>
      </c>
      <c r="B69" s="813"/>
      <c r="C69" s="813"/>
      <c r="D69" s="813"/>
      <c r="E69" s="813"/>
      <c r="F69" s="813"/>
      <c r="G69" s="813"/>
      <c r="H69" s="813"/>
      <c r="I69" s="813"/>
      <c r="J69" s="813"/>
      <c r="K69" s="813"/>
      <c r="L69" s="813"/>
      <c r="M69" s="813"/>
      <c r="N69" s="813"/>
      <c r="O69" s="813"/>
      <c r="P69" s="813"/>
      <c r="Q69" s="813"/>
      <c r="R69" s="813"/>
      <c r="S69" s="813"/>
      <c r="T69" s="813"/>
      <c r="U69" s="813"/>
      <c r="V69" s="813"/>
      <c r="W69" s="813"/>
      <c r="X69" s="813"/>
      <c r="Y69" s="813"/>
      <c r="Z69" s="813"/>
      <c r="AA69" s="813"/>
      <c r="AB69" s="813"/>
      <c r="AC69" s="813"/>
      <c r="AD69" s="813"/>
      <c r="AE69" s="813"/>
    </row>
    <row r="70" spans="1:31" ht="27" hidden="1">
      <c r="A70" s="815" t="s">
        <v>1109</v>
      </c>
      <c r="B70" s="813"/>
      <c r="C70" s="813"/>
      <c r="D70" s="813"/>
      <c r="E70" s="813"/>
      <c r="F70" s="813"/>
      <c r="G70" s="813"/>
      <c r="H70" s="813"/>
      <c r="I70" s="813"/>
      <c r="J70" s="813"/>
      <c r="K70" s="813"/>
      <c r="L70" s="813"/>
      <c r="M70" s="813"/>
      <c r="N70" s="813"/>
      <c r="O70" s="813"/>
      <c r="P70" s="813"/>
      <c r="Q70" s="813"/>
      <c r="R70" s="813"/>
      <c r="S70" s="813"/>
      <c r="T70" s="813"/>
      <c r="U70" s="813"/>
      <c r="V70" s="813"/>
      <c r="W70" s="813"/>
      <c r="X70" s="813"/>
      <c r="Y70" s="813"/>
      <c r="Z70" s="813"/>
      <c r="AA70" s="813"/>
      <c r="AB70" s="813"/>
      <c r="AC70" s="813"/>
      <c r="AD70" s="813"/>
      <c r="AE70" s="813"/>
    </row>
    <row r="71" spans="1:31" ht="27" hidden="1">
      <c r="A71" s="815" t="s">
        <v>1110</v>
      </c>
      <c r="B71" s="813"/>
      <c r="C71" s="813"/>
      <c r="D71" s="813"/>
      <c r="E71" s="813"/>
      <c r="F71" s="813"/>
      <c r="G71" s="813"/>
      <c r="H71" s="813"/>
      <c r="I71" s="813"/>
      <c r="J71" s="813"/>
      <c r="K71" s="813"/>
      <c r="L71" s="813"/>
      <c r="M71" s="813"/>
      <c r="N71" s="813"/>
      <c r="O71" s="813"/>
      <c r="P71" s="813"/>
      <c r="Q71" s="813"/>
      <c r="R71" s="813"/>
      <c r="S71" s="813"/>
      <c r="T71" s="813"/>
      <c r="U71" s="813"/>
      <c r="V71" s="813"/>
      <c r="W71" s="813"/>
      <c r="X71" s="813"/>
      <c r="Y71" s="813"/>
      <c r="Z71" s="813"/>
      <c r="AA71" s="813"/>
      <c r="AB71" s="813"/>
      <c r="AC71" s="813"/>
      <c r="AD71" s="813"/>
      <c r="AE71" s="813"/>
    </row>
    <row r="72" spans="1:31" ht="27" hidden="1">
      <c r="A72" s="815" t="s">
        <v>1111</v>
      </c>
      <c r="B72" s="813"/>
      <c r="C72" s="813"/>
      <c r="D72" s="813"/>
      <c r="E72" s="813"/>
      <c r="F72" s="813"/>
      <c r="G72" s="813"/>
      <c r="H72" s="813"/>
      <c r="I72" s="813"/>
      <c r="J72" s="813"/>
      <c r="K72" s="813"/>
      <c r="L72" s="813"/>
      <c r="M72" s="813"/>
      <c r="N72" s="813"/>
      <c r="O72" s="813"/>
      <c r="P72" s="813"/>
      <c r="Q72" s="813"/>
      <c r="R72" s="813"/>
      <c r="S72" s="813"/>
      <c r="T72" s="813"/>
      <c r="U72" s="813"/>
      <c r="V72" s="813"/>
      <c r="W72" s="813"/>
      <c r="X72" s="813"/>
      <c r="Y72" s="813"/>
      <c r="Z72" s="813"/>
      <c r="AA72" s="813"/>
      <c r="AB72" s="813"/>
      <c r="AC72" s="813"/>
      <c r="AD72" s="813"/>
      <c r="AE72" s="813"/>
    </row>
    <row r="73" spans="1:31" ht="27" hidden="1">
      <c r="A73" s="815" t="s">
        <v>1112</v>
      </c>
      <c r="B73" s="813"/>
      <c r="C73" s="813"/>
      <c r="D73" s="813"/>
      <c r="E73" s="813"/>
      <c r="F73" s="813"/>
      <c r="G73" s="813"/>
      <c r="H73" s="813"/>
      <c r="I73" s="813"/>
      <c r="J73" s="813"/>
      <c r="K73" s="813"/>
      <c r="L73" s="813"/>
      <c r="M73" s="813"/>
      <c r="N73" s="813"/>
      <c r="O73" s="813"/>
      <c r="P73" s="813"/>
      <c r="Q73" s="813"/>
      <c r="R73" s="813"/>
      <c r="S73" s="813"/>
      <c r="T73" s="813"/>
      <c r="U73" s="813"/>
      <c r="V73" s="813"/>
      <c r="W73" s="813"/>
      <c r="X73" s="813"/>
      <c r="Y73" s="813"/>
      <c r="Z73" s="813"/>
      <c r="AA73" s="813"/>
      <c r="AB73" s="813"/>
      <c r="AC73" s="813"/>
      <c r="AD73" s="813"/>
      <c r="AE73" s="813"/>
    </row>
    <row r="74" spans="1:31" ht="27" hidden="1">
      <c r="A74" s="815" t="s">
        <v>1113</v>
      </c>
      <c r="B74" s="813"/>
      <c r="C74" s="813"/>
      <c r="D74" s="813"/>
      <c r="E74" s="813"/>
      <c r="F74" s="813"/>
      <c r="G74" s="813"/>
      <c r="H74" s="813"/>
      <c r="I74" s="813"/>
      <c r="J74" s="813"/>
      <c r="K74" s="813"/>
      <c r="L74" s="813"/>
      <c r="M74" s="813"/>
      <c r="N74" s="813"/>
      <c r="O74" s="813"/>
      <c r="P74" s="813"/>
      <c r="Q74" s="813"/>
      <c r="R74" s="813"/>
      <c r="S74" s="813"/>
      <c r="T74" s="813"/>
      <c r="U74" s="813"/>
      <c r="V74" s="813"/>
      <c r="W74" s="813"/>
      <c r="X74" s="813"/>
      <c r="Y74" s="813"/>
      <c r="Z74" s="813"/>
      <c r="AA74" s="813"/>
      <c r="AB74" s="813"/>
      <c r="AC74" s="813"/>
      <c r="AD74" s="813"/>
      <c r="AE74" s="813"/>
    </row>
    <row r="75" spans="1:31" ht="27" hidden="1">
      <c r="A75" s="815" t="s">
        <v>1114</v>
      </c>
      <c r="B75" s="813"/>
      <c r="C75" s="813"/>
      <c r="D75" s="813"/>
      <c r="E75" s="813"/>
      <c r="F75" s="813"/>
      <c r="G75" s="813"/>
      <c r="H75" s="813"/>
      <c r="I75" s="813"/>
      <c r="J75" s="813"/>
      <c r="K75" s="813"/>
      <c r="L75" s="813"/>
      <c r="M75" s="813"/>
      <c r="N75" s="813"/>
      <c r="O75" s="813"/>
      <c r="P75" s="813"/>
      <c r="Q75" s="813"/>
      <c r="R75" s="813"/>
      <c r="S75" s="813"/>
      <c r="T75" s="813"/>
      <c r="U75" s="813"/>
      <c r="V75" s="813"/>
      <c r="W75" s="813"/>
      <c r="X75" s="813"/>
      <c r="Y75" s="813"/>
      <c r="Z75" s="813"/>
      <c r="AA75" s="813"/>
      <c r="AB75" s="813"/>
      <c r="AC75" s="813"/>
      <c r="AD75" s="813"/>
      <c r="AE75" s="813"/>
    </row>
    <row r="76" spans="1:31" ht="27" hidden="1">
      <c r="A76" s="815" t="s">
        <v>1115</v>
      </c>
      <c r="B76" s="813"/>
      <c r="C76" s="813"/>
      <c r="D76" s="813"/>
      <c r="E76" s="813"/>
      <c r="F76" s="813"/>
      <c r="G76" s="813"/>
      <c r="H76" s="813"/>
      <c r="I76" s="813"/>
      <c r="J76" s="813"/>
      <c r="K76" s="813"/>
      <c r="L76" s="813"/>
      <c r="M76" s="813"/>
      <c r="N76" s="813"/>
      <c r="O76" s="813"/>
      <c r="P76" s="813"/>
      <c r="Q76" s="813"/>
      <c r="R76" s="813"/>
      <c r="S76" s="813"/>
      <c r="T76" s="813"/>
      <c r="U76" s="813"/>
      <c r="V76" s="813"/>
      <c r="W76" s="813"/>
      <c r="X76" s="813"/>
      <c r="Y76" s="813"/>
      <c r="Z76" s="813"/>
      <c r="AA76" s="813"/>
      <c r="AB76" s="813"/>
      <c r="AC76" s="813"/>
      <c r="AD76" s="813"/>
      <c r="AE76" s="813"/>
    </row>
    <row r="77" spans="1:31" ht="27" hidden="1">
      <c r="A77" s="815" t="s">
        <v>1116</v>
      </c>
      <c r="B77" s="813"/>
      <c r="C77" s="813"/>
      <c r="D77" s="813"/>
      <c r="E77" s="813"/>
      <c r="F77" s="813"/>
      <c r="G77" s="813"/>
      <c r="H77" s="813"/>
      <c r="I77" s="813"/>
      <c r="J77" s="813"/>
      <c r="K77" s="813"/>
      <c r="L77" s="813"/>
      <c r="M77" s="813"/>
      <c r="N77" s="813"/>
      <c r="O77" s="813"/>
      <c r="P77" s="813"/>
      <c r="Q77" s="813"/>
      <c r="R77" s="813"/>
      <c r="S77" s="813"/>
      <c r="T77" s="813"/>
      <c r="U77" s="813"/>
      <c r="V77" s="813"/>
      <c r="W77" s="813"/>
      <c r="X77" s="813"/>
      <c r="Y77" s="813"/>
      <c r="Z77" s="813"/>
      <c r="AA77" s="813"/>
      <c r="AB77" s="813"/>
      <c r="AC77" s="813"/>
      <c r="AD77" s="813"/>
      <c r="AE77" s="813"/>
    </row>
    <row r="78" spans="1:31" ht="27" hidden="1">
      <c r="A78" s="815" t="s">
        <v>1117</v>
      </c>
      <c r="B78" s="813"/>
      <c r="C78" s="813"/>
      <c r="D78" s="813"/>
      <c r="E78" s="813"/>
      <c r="F78" s="813"/>
      <c r="G78" s="813"/>
      <c r="H78" s="813"/>
      <c r="I78" s="813"/>
      <c r="J78" s="813"/>
      <c r="K78" s="813"/>
      <c r="L78" s="813"/>
      <c r="M78" s="813"/>
      <c r="N78" s="813"/>
      <c r="O78" s="813"/>
      <c r="P78" s="813"/>
      <c r="Q78" s="813"/>
      <c r="R78" s="813"/>
      <c r="S78" s="813"/>
      <c r="T78" s="813"/>
      <c r="U78" s="813"/>
      <c r="V78" s="813"/>
      <c r="W78" s="813"/>
      <c r="X78" s="813"/>
      <c r="Y78" s="813"/>
      <c r="Z78" s="813"/>
      <c r="AA78" s="813"/>
      <c r="AB78" s="813"/>
      <c r="AC78" s="813"/>
      <c r="AD78" s="813"/>
      <c r="AE78" s="813"/>
    </row>
    <row r="79" spans="1:31" ht="27" hidden="1">
      <c r="A79" s="815" t="s">
        <v>1118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row>
    <row r="80" spans="1:31" ht="27" hidden="1">
      <c r="A80" s="815" t="s">
        <v>1119</v>
      </c>
      <c r="B80" s="813"/>
      <c r="C80" s="813"/>
      <c r="D80" s="813"/>
      <c r="E80" s="813"/>
      <c r="F80" s="813"/>
      <c r="G80" s="813"/>
      <c r="H80" s="813"/>
      <c r="I80" s="813"/>
      <c r="J80" s="813"/>
      <c r="K80" s="813"/>
      <c r="L80" s="813"/>
      <c r="M80" s="813"/>
      <c r="N80" s="813"/>
      <c r="O80" s="813"/>
      <c r="P80" s="813"/>
      <c r="Q80" s="813"/>
      <c r="R80" s="813"/>
      <c r="S80" s="813"/>
      <c r="T80" s="813"/>
      <c r="U80" s="813"/>
      <c r="V80" s="813"/>
      <c r="W80" s="813"/>
      <c r="X80" s="813"/>
      <c r="Y80" s="813"/>
      <c r="Z80" s="813"/>
      <c r="AA80" s="813"/>
      <c r="AB80" s="813"/>
      <c r="AC80" s="813"/>
      <c r="AD80" s="813"/>
      <c r="AE80" s="813"/>
    </row>
    <row r="81" spans="1:31" ht="27" hidden="1">
      <c r="A81" s="815" t="s">
        <v>1120</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row>
    <row r="82" spans="1:31" ht="27" hidden="1">
      <c r="A82" s="815" t="s">
        <v>1121</v>
      </c>
      <c r="B82" s="813"/>
      <c r="C82" s="813"/>
      <c r="D82" s="813"/>
      <c r="E82" s="813"/>
      <c r="F82" s="813"/>
      <c r="G82" s="813"/>
      <c r="H82" s="813"/>
      <c r="I82" s="813"/>
      <c r="J82" s="813"/>
      <c r="K82" s="813"/>
      <c r="L82" s="813"/>
      <c r="M82" s="813"/>
      <c r="N82" s="813"/>
      <c r="O82" s="813"/>
      <c r="P82" s="813"/>
      <c r="Q82" s="813"/>
      <c r="R82" s="813"/>
      <c r="S82" s="813"/>
      <c r="T82" s="813"/>
      <c r="U82" s="813"/>
      <c r="V82" s="813"/>
      <c r="W82" s="813"/>
      <c r="X82" s="813"/>
      <c r="Y82" s="813"/>
      <c r="Z82" s="813"/>
      <c r="AA82" s="813"/>
      <c r="AB82" s="813"/>
      <c r="AC82" s="813"/>
      <c r="AD82" s="813"/>
      <c r="AE82" s="813"/>
    </row>
    <row r="83" spans="1:31" ht="27" hidden="1">
      <c r="A83" s="815" t="s">
        <v>1122</v>
      </c>
      <c r="B83" s="813"/>
      <c r="C83" s="813"/>
      <c r="D83" s="813"/>
      <c r="E83" s="813"/>
      <c r="F83" s="813"/>
      <c r="G83" s="813"/>
      <c r="H83" s="813"/>
      <c r="I83" s="813"/>
      <c r="J83" s="813"/>
      <c r="K83" s="813"/>
      <c r="L83" s="813"/>
      <c r="M83" s="813"/>
      <c r="N83" s="813"/>
      <c r="O83" s="813"/>
      <c r="P83" s="813"/>
      <c r="Q83" s="813"/>
      <c r="R83" s="813"/>
      <c r="S83" s="813"/>
      <c r="T83" s="813"/>
      <c r="U83" s="813"/>
      <c r="V83" s="813"/>
      <c r="W83" s="813"/>
      <c r="X83" s="813"/>
      <c r="Y83" s="813"/>
      <c r="Z83" s="813"/>
      <c r="AA83" s="813"/>
      <c r="AB83" s="813"/>
      <c r="AC83" s="813"/>
      <c r="AD83" s="813"/>
      <c r="AE83" s="813"/>
    </row>
    <row r="84" spans="1:31" ht="27" hidden="1">
      <c r="A84" s="815" t="s">
        <v>1123</v>
      </c>
      <c r="B84" s="813"/>
      <c r="C84" s="813"/>
      <c r="D84" s="813"/>
      <c r="E84" s="813"/>
      <c r="F84" s="813"/>
      <c r="G84" s="813"/>
      <c r="H84" s="813"/>
      <c r="I84" s="813"/>
      <c r="J84" s="813"/>
      <c r="K84" s="813"/>
      <c r="L84" s="813"/>
      <c r="M84" s="813"/>
      <c r="N84" s="813"/>
      <c r="O84" s="813"/>
      <c r="P84" s="813"/>
      <c r="Q84" s="813"/>
      <c r="R84" s="813"/>
      <c r="S84" s="813"/>
      <c r="T84" s="813"/>
      <c r="U84" s="813"/>
      <c r="V84" s="813"/>
      <c r="W84" s="813"/>
      <c r="X84" s="813"/>
      <c r="Y84" s="813"/>
      <c r="Z84" s="813"/>
      <c r="AA84" s="813"/>
      <c r="AB84" s="813"/>
      <c r="AC84" s="813"/>
      <c r="AD84" s="813"/>
      <c r="AE84" s="813"/>
    </row>
    <row r="85" spans="1:31" ht="27" hidden="1">
      <c r="A85" s="815" t="s">
        <v>1124</v>
      </c>
      <c r="B85" s="813"/>
      <c r="C85" s="813"/>
      <c r="D85" s="813"/>
      <c r="E85" s="813"/>
      <c r="F85" s="813"/>
      <c r="G85" s="813"/>
      <c r="H85" s="813"/>
      <c r="I85" s="813"/>
      <c r="J85" s="813"/>
      <c r="K85" s="813"/>
      <c r="L85" s="813"/>
      <c r="M85" s="813"/>
      <c r="N85" s="813"/>
      <c r="O85" s="813"/>
      <c r="P85" s="813"/>
      <c r="Q85" s="813"/>
      <c r="R85" s="813"/>
      <c r="S85" s="813"/>
      <c r="T85" s="813"/>
      <c r="U85" s="813"/>
      <c r="V85" s="813"/>
      <c r="W85" s="813"/>
      <c r="X85" s="813"/>
      <c r="Y85" s="813"/>
      <c r="Z85" s="813"/>
      <c r="AA85" s="813"/>
      <c r="AB85" s="813"/>
      <c r="AC85" s="813"/>
      <c r="AD85" s="813"/>
      <c r="AE85" s="813"/>
    </row>
    <row r="86" spans="1:31" ht="27" hidden="1">
      <c r="A86" s="815" t="s">
        <v>1125</v>
      </c>
      <c r="B86" s="813"/>
      <c r="C86" s="813"/>
      <c r="D86" s="813"/>
      <c r="E86" s="813"/>
      <c r="F86" s="813"/>
      <c r="G86" s="813"/>
      <c r="H86" s="813"/>
      <c r="I86" s="813"/>
      <c r="J86" s="813"/>
      <c r="K86" s="813"/>
      <c r="L86" s="813"/>
      <c r="M86" s="813"/>
      <c r="N86" s="813"/>
      <c r="O86" s="813"/>
      <c r="P86" s="813"/>
      <c r="Q86" s="813"/>
      <c r="R86" s="813"/>
      <c r="S86" s="813"/>
      <c r="T86" s="813"/>
      <c r="U86" s="813"/>
      <c r="V86" s="813"/>
      <c r="W86" s="813"/>
      <c r="X86" s="813"/>
      <c r="Y86" s="813"/>
      <c r="Z86" s="813"/>
      <c r="AA86" s="813"/>
      <c r="AB86" s="813"/>
      <c r="AC86" s="813"/>
      <c r="AD86" s="813"/>
      <c r="AE86" s="813"/>
    </row>
    <row r="87" spans="1:31" ht="27" hidden="1">
      <c r="A87" s="815" t="s">
        <v>1126</v>
      </c>
      <c r="B87" s="813"/>
      <c r="C87" s="813"/>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row>
    <row r="88" spans="1:31" ht="27" hidden="1">
      <c r="A88" s="815" t="s">
        <v>1127</v>
      </c>
      <c r="B88" s="813"/>
      <c r="C88" s="813"/>
      <c r="D88" s="813"/>
      <c r="E88" s="813"/>
      <c r="F88" s="813"/>
      <c r="G88" s="813"/>
      <c r="H88" s="813"/>
      <c r="I88" s="813"/>
      <c r="J88" s="813"/>
      <c r="K88" s="813"/>
      <c r="L88" s="813"/>
      <c r="M88" s="813"/>
      <c r="N88" s="813"/>
      <c r="O88" s="813"/>
      <c r="P88" s="813"/>
      <c r="Q88" s="813"/>
      <c r="R88" s="813"/>
      <c r="S88" s="813"/>
      <c r="T88" s="813"/>
      <c r="U88" s="813"/>
      <c r="V88" s="813"/>
      <c r="W88" s="813"/>
      <c r="X88" s="813"/>
      <c r="Y88" s="813"/>
      <c r="Z88" s="813"/>
      <c r="AA88" s="813"/>
      <c r="AB88" s="813"/>
      <c r="AC88" s="813"/>
      <c r="AD88" s="813"/>
      <c r="AE88" s="813"/>
    </row>
    <row r="89" spans="1:31" ht="27" hidden="1">
      <c r="A89" s="815" t="s">
        <v>1128</v>
      </c>
      <c r="B89" s="813"/>
      <c r="C89" s="813"/>
      <c r="D89" s="813"/>
      <c r="E89" s="813"/>
      <c r="F89" s="813"/>
      <c r="G89" s="813"/>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row>
    <row r="90" spans="1:31" ht="27" hidden="1">
      <c r="A90" s="815" t="s">
        <v>1129</v>
      </c>
      <c r="B90" s="813"/>
      <c r="C90" s="813"/>
      <c r="D90" s="813"/>
      <c r="E90" s="813"/>
      <c r="F90" s="813"/>
      <c r="G90" s="813"/>
      <c r="H90" s="813"/>
      <c r="I90" s="813"/>
      <c r="J90" s="813"/>
      <c r="K90" s="813"/>
      <c r="L90" s="813"/>
      <c r="M90" s="813"/>
      <c r="N90" s="813"/>
      <c r="O90" s="813"/>
      <c r="P90" s="813"/>
      <c r="Q90" s="813"/>
      <c r="R90" s="813"/>
      <c r="S90" s="813"/>
      <c r="T90" s="813"/>
      <c r="U90" s="813"/>
      <c r="V90" s="813"/>
      <c r="W90" s="813"/>
      <c r="X90" s="813"/>
      <c r="Y90" s="813"/>
      <c r="Z90" s="813"/>
      <c r="AA90" s="813"/>
      <c r="AB90" s="813"/>
      <c r="AC90" s="813"/>
      <c r="AD90" s="813"/>
      <c r="AE90" s="813"/>
    </row>
    <row r="91" spans="1:31" ht="27" hidden="1">
      <c r="A91" s="815" t="s">
        <v>1130</v>
      </c>
      <c r="B91" s="813"/>
      <c r="C91" s="813"/>
      <c r="D91" s="813"/>
      <c r="E91" s="813"/>
      <c r="F91" s="813"/>
      <c r="G91" s="813"/>
      <c r="H91" s="813"/>
      <c r="I91" s="813"/>
      <c r="J91" s="813"/>
      <c r="K91" s="813"/>
      <c r="L91" s="813"/>
      <c r="M91" s="813"/>
      <c r="N91" s="813"/>
      <c r="O91" s="813"/>
      <c r="P91" s="813"/>
      <c r="Q91" s="813"/>
      <c r="R91" s="813"/>
      <c r="S91" s="813"/>
      <c r="T91" s="813"/>
      <c r="U91" s="813"/>
      <c r="V91" s="813"/>
      <c r="W91" s="813"/>
      <c r="X91" s="813"/>
      <c r="Y91" s="813"/>
      <c r="Z91" s="813"/>
      <c r="AA91" s="813"/>
      <c r="AB91" s="813"/>
      <c r="AC91" s="813"/>
      <c r="AD91" s="813"/>
      <c r="AE91" s="813"/>
    </row>
    <row r="92" spans="1:31" ht="27" hidden="1">
      <c r="A92" s="815" t="s">
        <v>1131</v>
      </c>
      <c r="B92" s="813"/>
      <c r="C92" s="813"/>
      <c r="D92" s="813"/>
      <c r="E92" s="813"/>
      <c r="F92" s="813"/>
      <c r="G92" s="813"/>
      <c r="H92" s="813"/>
      <c r="I92" s="813"/>
      <c r="J92" s="813"/>
      <c r="K92" s="813"/>
      <c r="L92" s="813"/>
      <c r="M92" s="813"/>
      <c r="N92" s="813"/>
      <c r="O92" s="813"/>
      <c r="P92" s="813"/>
      <c r="Q92" s="813"/>
      <c r="R92" s="813"/>
      <c r="S92" s="813"/>
      <c r="T92" s="813"/>
      <c r="U92" s="813"/>
      <c r="V92" s="813"/>
      <c r="W92" s="813"/>
      <c r="X92" s="813"/>
      <c r="Y92" s="813"/>
      <c r="Z92" s="813"/>
      <c r="AA92" s="813"/>
      <c r="AB92" s="813"/>
      <c r="AC92" s="813"/>
      <c r="AD92" s="813"/>
      <c r="AE92" s="813"/>
    </row>
    <row r="93" spans="1:31" ht="27" hidden="1">
      <c r="A93" s="815" t="s">
        <v>1132</v>
      </c>
      <c r="B93" s="813"/>
      <c r="C93" s="813"/>
      <c r="D93" s="813"/>
      <c r="E93" s="813"/>
      <c r="F93" s="813"/>
      <c r="G93" s="813"/>
      <c r="H93" s="813"/>
      <c r="I93" s="813"/>
      <c r="J93" s="813"/>
      <c r="K93" s="813"/>
      <c r="L93" s="813"/>
      <c r="M93" s="813"/>
      <c r="N93" s="813"/>
      <c r="O93" s="813"/>
      <c r="P93" s="813"/>
      <c r="Q93" s="813"/>
      <c r="R93" s="813"/>
      <c r="S93" s="813"/>
      <c r="T93" s="813"/>
      <c r="U93" s="813"/>
      <c r="V93" s="813"/>
      <c r="W93" s="813"/>
      <c r="X93" s="813"/>
      <c r="Y93" s="813"/>
      <c r="Z93" s="813"/>
      <c r="AA93" s="813"/>
      <c r="AB93" s="813"/>
      <c r="AC93" s="813"/>
      <c r="AD93" s="813"/>
      <c r="AE93" s="813"/>
    </row>
    <row r="94" spans="1:31" ht="27" hidden="1">
      <c r="A94" s="815" t="s">
        <v>1133</v>
      </c>
      <c r="B94" s="813"/>
      <c r="C94" s="813"/>
      <c r="D94" s="813"/>
      <c r="E94" s="813"/>
      <c r="F94" s="813"/>
      <c r="G94" s="813"/>
      <c r="H94" s="813"/>
      <c r="I94" s="813"/>
      <c r="J94" s="813"/>
      <c r="K94" s="813"/>
      <c r="L94" s="813"/>
      <c r="M94" s="813"/>
      <c r="N94" s="813"/>
      <c r="O94" s="813"/>
      <c r="P94" s="813"/>
      <c r="Q94" s="813"/>
      <c r="R94" s="813"/>
      <c r="S94" s="813"/>
      <c r="T94" s="813"/>
      <c r="U94" s="813"/>
      <c r="V94" s="813"/>
      <c r="W94" s="813"/>
      <c r="X94" s="813"/>
      <c r="Y94" s="813"/>
      <c r="Z94" s="813"/>
      <c r="AA94" s="813"/>
      <c r="AB94" s="813"/>
      <c r="AC94" s="813"/>
      <c r="AD94" s="813"/>
      <c r="AE94" s="813"/>
    </row>
    <row r="95" spans="1:31" ht="27" hidden="1">
      <c r="A95" s="815" t="s">
        <v>1134</v>
      </c>
      <c r="B95" s="813"/>
      <c r="C95" s="813"/>
      <c r="D95" s="813"/>
      <c r="E95" s="813"/>
      <c r="F95" s="813"/>
      <c r="G95" s="813"/>
      <c r="H95" s="813"/>
      <c r="I95" s="813"/>
      <c r="J95" s="813"/>
      <c r="K95" s="813"/>
      <c r="L95" s="813"/>
      <c r="M95" s="813"/>
      <c r="N95" s="813"/>
      <c r="O95" s="813"/>
      <c r="P95" s="813"/>
      <c r="Q95" s="813"/>
      <c r="R95" s="813"/>
      <c r="S95" s="813"/>
      <c r="T95" s="813"/>
      <c r="U95" s="813"/>
      <c r="V95" s="813"/>
      <c r="W95" s="813"/>
      <c r="X95" s="813"/>
      <c r="Y95" s="813"/>
      <c r="Z95" s="813"/>
      <c r="AA95" s="813"/>
      <c r="AB95" s="813"/>
      <c r="AC95" s="813"/>
      <c r="AD95" s="813"/>
      <c r="AE95" s="813"/>
    </row>
    <row r="96" spans="1:31" ht="27" hidden="1">
      <c r="A96" s="815" t="s">
        <v>1135</v>
      </c>
      <c r="B96" s="813"/>
      <c r="C96" s="813"/>
      <c r="D96" s="813"/>
      <c r="E96" s="813"/>
      <c r="F96" s="813"/>
      <c r="G96" s="813"/>
      <c r="H96" s="813"/>
      <c r="I96" s="813"/>
      <c r="J96" s="813"/>
      <c r="K96" s="813"/>
      <c r="L96" s="813"/>
      <c r="M96" s="813"/>
      <c r="N96" s="813"/>
      <c r="O96" s="813"/>
      <c r="P96" s="813"/>
      <c r="Q96" s="813"/>
      <c r="R96" s="813"/>
      <c r="S96" s="813"/>
      <c r="T96" s="813"/>
      <c r="U96" s="813"/>
      <c r="V96" s="813"/>
      <c r="W96" s="813"/>
      <c r="X96" s="813"/>
      <c r="Y96" s="813"/>
      <c r="Z96" s="813"/>
      <c r="AA96" s="813"/>
      <c r="AB96" s="813"/>
      <c r="AC96" s="813"/>
      <c r="AD96" s="813"/>
      <c r="AE96" s="813"/>
    </row>
    <row r="97" spans="1:31" ht="27" hidden="1">
      <c r="A97" s="815" t="s">
        <v>1136</v>
      </c>
      <c r="B97" s="813"/>
      <c r="C97" s="813"/>
      <c r="D97" s="813"/>
      <c r="E97" s="813"/>
      <c r="F97" s="813"/>
      <c r="G97" s="813"/>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row>
    <row r="98" spans="1:31" ht="27" hidden="1">
      <c r="A98" s="815" t="s">
        <v>1137</v>
      </c>
      <c r="B98" s="813"/>
      <c r="C98" s="813"/>
      <c r="D98" s="813"/>
      <c r="E98" s="813"/>
      <c r="F98" s="813"/>
      <c r="G98" s="813"/>
      <c r="H98" s="813"/>
      <c r="I98" s="813"/>
      <c r="J98" s="813"/>
      <c r="K98" s="813"/>
      <c r="L98" s="813"/>
      <c r="M98" s="813"/>
      <c r="N98" s="813"/>
      <c r="O98" s="813"/>
      <c r="P98" s="813"/>
      <c r="Q98" s="813"/>
      <c r="R98" s="813"/>
      <c r="S98" s="813"/>
      <c r="T98" s="813"/>
      <c r="U98" s="813"/>
      <c r="V98" s="813"/>
      <c r="W98" s="813"/>
      <c r="X98" s="813"/>
      <c r="Y98" s="813"/>
      <c r="Z98" s="813"/>
      <c r="AA98" s="813"/>
      <c r="AB98" s="813"/>
      <c r="AC98" s="813"/>
      <c r="AD98" s="813"/>
      <c r="AE98" s="813"/>
    </row>
    <row r="99" spans="1:31" ht="27" hidden="1">
      <c r="A99" s="815" t="s">
        <v>1138</v>
      </c>
      <c r="B99" s="813"/>
      <c r="C99" s="813"/>
      <c r="D99" s="813"/>
      <c r="E99" s="813"/>
      <c r="F99" s="813"/>
      <c r="G99" s="813"/>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row>
    <row r="100" spans="1:31" ht="27" hidden="1">
      <c r="A100" s="815" t="s">
        <v>1139</v>
      </c>
      <c r="B100" s="813"/>
      <c r="C100" s="813"/>
      <c r="D100" s="813"/>
      <c r="E100" s="813"/>
      <c r="F100" s="813"/>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row>
    <row r="101" spans="1:31" ht="27" hidden="1">
      <c r="A101" s="815" t="s">
        <v>1140</v>
      </c>
      <c r="B101" s="813"/>
      <c r="C101" s="813"/>
      <c r="D101" s="813"/>
      <c r="E101" s="813"/>
      <c r="F101" s="813"/>
      <c r="G101" s="813"/>
      <c r="H101" s="813"/>
      <c r="I101" s="813"/>
      <c r="J101" s="813"/>
      <c r="K101" s="813"/>
      <c r="L101" s="813"/>
      <c r="M101" s="813"/>
      <c r="N101" s="813"/>
      <c r="O101" s="813"/>
      <c r="P101" s="813"/>
      <c r="Q101" s="813"/>
      <c r="R101" s="813"/>
      <c r="S101" s="813"/>
      <c r="T101" s="813"/>
      <c r="U101" s="813"/>
      <c r="V101" s="813"/>
      <c r="W101" s="813"/>
      <c r="X101" s="813"/>
      <c r="Y101" s="813"/>
      <c r="Z101" s="813"/>
      <c r="AA101" s="813"/>
      <c r="AB101" s="813"/>
      <c r="AC101" s="813"/>
      <c r="AD101" s="813"/>
      <c r="AE101" s="813"/>
    </row>
    <row r="102" spans="1:31" ht="27" hidden="1">
      <c r="A102" s="815" t="s">
        <v>1141</v>
      </c>
      <c r="B102" s="813"/>
      <c r="C102" s="813"/>
      <c r="D102" s="813"/>
      <c r="E102" s="813"/>
      <c r="F102" s="813"/>
      <c r="G102" s="813"/>
      <c r="H102" s="813"/>
      <c r="I102" s="813"/>
      <c r="J102" s="813"/>
      <c r="K102" s="813"/>
      <c r="L102" s="813"/>
      <c r="M102" s="813"/>
      <c r="N102" s="813"/>
      <c r="O102" s="813"/>
      <c r="P102" s="813"/>
      <c r="Q102" s="813"/>
      <c r="R102" s="813"/>
      <c r="S102" s="813"/>
      <c r="T102" s="813"/>
      <c r="U102" s="813"/>
      <c r="V102" s="813"/>
      <c r="W102" s="813"/>
      <c r="X102" s="813"/>
      <c r="Y102" s="813"/>
      <c r="Z102" s="813"/>
      <c r="AA102" s="813"/>
      <c r="AB102" s="813"/>
      <c r="AC102" s="813"/>
      <c r="AD102" s="813"/>
      <c r="AE102" s="813"/>
    </row>
    <row r="103" spans="1:31" ht="27" hidden="1">
      <c r="A103" s="815" t="s">
        <v>1142</v>
      </c>
      <c r="B103" s="813"/>
      <c r="C103" s="813"/>
      <c r="D103" s="813"/>
      <c r="E103" s="813"/>
      <c r="F103" s="813"/>
      <c r="G103" s="813"/>
      <c r="H103" s="813"/>
      <c r="I103" s="813"/>
      <c r="J103" s="813"/>
      <c r="K103" s="813"/>
      <c r="L103" s="813"/>
      <c r="M103" s="813"/>
      <c r="N103" s="813"/>
      <c r="O103" s="813"/>
      <c r="P103" s="813"/>
      <c r="Q103" s="813"/>
      <c r="R103" s="813"/>
      <c r="S103" s="813"/>
      <c r="T103" s="813"/>
      <c r="U103" s="813"/>
      <c r="V103" s="813"/>
      <c r="W103" s="813"/>
      <c r="X103" s="813"/>
      <c r="Y103" s="813"/>
      <c r="Z103" s="813"/>
      <c r="AA103" s="813"/>
      <c r="AB103" s="813"/>
      <c r="AC103" s="813"/>
      <c r="AD103" s="813"/>
      <c r="AE103" s="813"/>
    </row>
    <row r="104" spans="1:31" ht="27" hidden="1">
      <c r="A104" s="815" t="s">
        <v>1143</v>
      </c>
      <c r="B104" s="813"/>
      <c r="C104" s="813"/>
      <c r="D104" s="813"/>
      <c r="E104" s="813"/>
      <c r="F104" s="813"/>
      <c r="G104" s="813"/>
      <c r="H104" s="813"/>
      <c r="I104" s="813"/>
      <c r="J104" s="813"/>
      <c r="K104" s="813"/>
      <c r="L104" s="813"/>
      <c r="M104" s="813"/>
      <c r="N104" s="813"/>
      <c r="O104" s="813"/>
      <c r="P104" s="813"/>
      <c r="Q104" s="813"/>
      <c r="R104" s="813"/>
      <c r="S104" s="813"/>
      <c r="T104" s="813"/>
      <c r="U104" s="813"/>
      <c r="V104" s="813"/>
      <c r="W104" s="813"/>
      <c r="X104" s="813"/>
      <c r="Y104" s="813"/>
      <c r="Z104" s="813"/>
      <c r="AA104" s="813"/>
      <c r="AB104" s="813"/>
      <c r="AC104" s="813"/>
      <c r="AD104" s="813"/>
      <c r="AE104" s="813"/>
    </row>
    <row r="105" spans="1:31" ht="39.75" customHeight="1">
      <c r="A105" s="868" t="s">
        <v>1579</v>
      </c>
      <c r="B105" s="813"/>
      <c r="C105" s="813"/>
      <c r="D105" s="813"/>
      <c r="E105" s="813"/>
      <c r="F105" s="813"/>
      <c r="G105" s="813"/>
      <c r="H105" s="813"/>
      <c r="I105" s="813"/>
      <c r="J105" s="813"/>
      <c r="K105" s="813"/>
      <c r="L105" s="813"/>
      <c r="M105" s="813"/>
      <c r="N105" s="813"/>
      <c r="O105" s="813"/>
      <c r="P105" s="813"/>
      <c r="Q105" s="813"/>
      <c r="R105" s="813"/>
      <c r="S105" s="813"/>
      <c r="T105" s="813"/>
      <c r="U105" s="813"/>
      <c r="V105" s="813"/>
      <c r="W105" s="813"/>
      <c r="X105" s="813"/>
      <c r="Y105" s="813"/>
      <c r="Z105" s="813"/>
      <c r="AA105" s="813"/>
      <c r="AB105" s="813"/>
      <c r="AC105" s="813"/>
      <c r="AD105" s="813"/>
      <c r="AE105" s="813"/>
    </row>
    <row r="106" spans="1:31" s="814" customFormat="1" ht="45" customHeight="1">
      <c r="A106" s="816" t="s">
        <v>1299</v>
      </c>
      <c r="B106" s="817">
        <f>B4*60</f>
        <v>0</v>
      </c>
      <c r="C106" s="817">
        <f t="shared" ref="C106:AE106" si="0">C4*60</f>
        <v>0</v>
      </c>
      <c r="D106" s="817">
        <f t="shared" si="0"/>
        <v>0</v>
      </c>
      <c r="E106" s="817">
        <f t="shared" si="0"/>
        <v>0</v>
      </c>
      <c r="F106" s="817">
        <f t="shared" si="0"/>
        <v>0</v>
      </c>
      <c r="G106" s="817">
        <f t="shared" si="0"/>
        <v>0</v>
      </c>
      <c r="H106" s="817">
        <f t="shared" si="0"/>
        <v>0</v>
      </c>
      <c r="I106" s="817">
        <f t="shared" si="0"/>
        <v>0</v>
      </c>
      <c r="J106" s="817">
        <f t="shared" si="0"/>
        <v>0</v>
      </c>
      <c r="K106" s="817">
        <f t="shared" si="0"/>
        <v>0</v>
      </c>
      <c r="L106" s="817">
        <f t="shared" si="0"/>
        <v>0</v>
      </c>
      <c r="M106" s="817">
        <f t="shared" si="0"/>
        <v>0</v>
      </c>
      <c r="N106" s="817">
        <f t="shared" si="0"/>
        <v>0</v>
      </c>
      <c r="O106" s="817">
        <f t="shared" si="0"/>
        <v>0</v>
      </c>
      <c r="P106" s="817">
        <f t="shared" si="0"/>
        <v>0</v>
      </c>
      <c r="Q106" s="817">
        <f t="shared" si="0"/>
        <v>0</v>
      </c>
      <c r="R106" s="817">
        <f t="shared" si="0"/>
        <v>0</v>
      </c>
      <c r="S106" s="817">
        <f t="shared" si="0"/>
        <v>0</v>
      </c>
      <c r="T106" s="817">
        <f t="shared" si="0"/>
        <v>0</v>
      </c>
      <c r="U106" s="817">
        <f t="shared" si="0"/>
        <v>0</v>
      </c>
      <c r="V106" s="817">
        <f t="shared" si="0"/>
        <v>0</v>
      </c>
      <c r="W106" s="817">
        <f t="shared" si="0"/>
        <v>0</v>
      </c>
      <c r="X106" s="817">
        <f t="shared" si="0"/>
        <v>0</v>
      </c>
      <c r="Y106" s="817">
        <f t="shared" si="0"/>
        <v>0</v>
      </c>
      <c r="Z106" s="817">
        <f t="shared" si="0"/>
        <v>0</v>
      </c>
      <c r="AA106" s="817">
        <f t="shared" si="0"/>
        <v>0</v>
      </c>
      <c r="AB106" s="817">
        <f t="shared" si="0"/>
        <v>0</v>
      </c>
      <c r="AC106" s="817">
        <f t="shared" si="0"/>
        <v>0</v>
      </c>
      <c r="AD106" s="817">
        <f t="shared" si="0"/>
        <v>0</v>
      </c>
      <c r="AE106" s="817">
        <f t="shared" si="0"/>
        <v>0</v>
      </c>
    </row>
    <row r="107" spans="1:31" s="814" customFormat="1" ht="45" customHeight="1" thickBot="1">
      <c r="A107" s="818" t="s">
        <v>1144</v>
      </c>
      <c r="B107" s="819">
        <f>SUM(B5:B105)</f>
        <v>0</v>
      </c>
      <c r="C107" s="819">
        <f t="shared" ref="C107:AE107" si="1">SUM(C5:C105)</f>
        <v>0</v>
      </c>
      <c r="D107" s="819">
        <f t="shared" si="1"/>
        <v>0</v>
      </c>
      <c r="E107" s="819">
        <f t="shared" si="1"/>
        <v>0</v>
      </c>
      <c r="F107" s="819">
        <f t="shared" si="1"/>
        <v>0</v>
      </c>
      <c r="G107" s="819">
        <f t="shared" si="1"/>
        <v>0</v>
      </c>
      <c r="H107" s="819">
        <f t="shared" si="1"/>
        <v>0</v>
      </c>
      <c r="I107" s="819">
        <f t="shared" si="1"/>
        <v>0</v>
      </c>
      <c r="J107" s="819">
        <f t="shared" si="1"/>
        <v>0</v>
      </c>
      <c r="K107" s="819">
        <f t="shared" si="1"/>
        <v>0</v>
      </c>
      <c r="L107" s="819">
        <f t="shared" si="1"/>
        <v>0</v>
      </c>
      <c r="M107" s="819">
        <f t="shared" si="1"/>
        <v>0</v>
      </c>
      <c r="N107" s="819">
        <f t="shared" si="1"/>
        <v>0</v>
      </c>
      <c r="O107" s="819">
        <f t="shared" si="1"/>
        <v>0</v>
      </c>
      <c r="P107" s="819">
        <f t="shared" si="1"/>
        <v>0</v>
      </c>
      <c r="Q107" s="819">
        <f t="shared" si="1"/>
        <v>0</v>
      </c>
      <c r="R107" s="819">
        <f t="shared" si="1"/>
        <v>0</v>
      </c>
      <c r="S107" s="819">
        <f t="shared" si="1"/>
        <v>0</v>
      </c>
      <c r="T107" s="819">
        <f t="shared" si="1"/>
        <v>0</v>
      </c>
      <c r="U107" s="819">
        <f t="shared" si="1"/>
        <v>0</v>
      </c>
      <c r="V107" s="819">
        <f t="shared" si="1"/>
        <v>0</v>
      </c>
      <c r="W107" s="819">
        <f t="shared" si="1"/>
        <v>0</v>
      </c>
      <c r="X107" s="819">
        <f t="shared" si="1"/>
        <v>0</v>
      </c>
      <c r="Y107" s="819">
        <f t="shared" si="1"/>
        <v>0</v>
      </c>
      <c r="Z107" s="819">
        <f t="shared" si="1"/>
        <v>0</v>
      </c>
      <c r="AA107" s="819">
        <f t="shared" si="1"/>
        <v>0</v>
      </c>
      <c r="AB107" s="819">
        <f t="shared" si="1"/>
        <v>0</v>
      </c>
      <c r="AC107" s="819">
        <f t="shared" si="1"/>
        <v>0</v>
      </c>
      <c r="AD107" s="819">
        <f t="shared" si="1"/>
        <v>0</v>
      </c>
      <c r="AE107" s="819">
        <f t="shared" si="1"/>
        <v>0</v>
      </c>
    </row>
    <row r="108" spans="1:31" ht="40.5" customHeight="1" thickBot="1">
      <c r="A108" s="1474" t="s">
        <v>1145</v>
      </c>
      <c r="B108" s="820" t="str">
        <f>IF(AND(B107&gt;=B106,B107-B106&lt;=30),"-","NO")</f>
        <v>-</v>
      </c>
      <c r="C108" s="820" t="str">
        <f t="shared" ref="C108:AD108" si="2">IF(AND(C107&gt;=C106,C107-C106&lt;=30),"-","NO")</f>
        <v>-</v>
      </c>
      <c r="D108" s="820" t="str">
        <f t="shared" si="2"/>
        <v>-</v>
      </c>
      <c r="E108" s="820" t="str">
        <f t="shared" si="2"/>
        <v>-</v>
      </c>
      <c r="F108" s="820" t="str">
        <f t="shared" si="2"/>
        <v>-</v>
      </c>
      <c r="G108" s="820" t="str">
        <f t="shared" si="2"/>
        <v>-</v>
      </c>
      <c r="H108" s="820" t="str">
        <f t="shared" si="2"/>
        <v>-</v>
      </c>
      <c r="I108" s="820" t="str">
        <f t="shared" si="2"/>
        <v>-</v>
      </c>
      <c r="J108" s="820" t="str">
        <f t="shared" si="2"/>
        <v>-</v>
      </c>
      <c r="K108" s="820" t="str">
        <f t="shared" si="2"/>
        <v>-</v>
      </c>
      <c r="L108" s="820" t="str">
        <f t="shared" si="2"/>
        <v>-</v>
      </c>
      <c r="M108" s="820" t="str">
        <f t="shared" si="2"/>
        <v>-</v>
      </c>
      <c r="N108" s="820" t="str">
        <f t="shared" si="2"/>
        <v>-</v>
      </c>
      <c r="O108" s="820" t="str">
        <f t="shared" si="2"/>
        <v>-</v>
      </c>
      <c r="P108" s="820" t="str">
        <f t="shared" si="2"/>
        <v>-</v>
      </c>
      <c r="Q108" s="820" t="str">
        <f t="shared" si="2"/>
        <v>-</v>
      </c>
      <c r="R108" s="820" t="str">
        <f t="shared" si="2"/>
        <v>-</v>
      </c>
      <c r="S108" s="820" t="str">
        <f t="shared" si="2"/>
        <v>-</v>
      </c>
      <c r="T108" s="820" t="str">
        <f t="shared" si="2"/>
        <v>-</v>
      </c>
      <c r="U108" s="820" t="str">
        <f t="shared" si="2"/>
        <v>-</v>
      </c>
      <c r="V108" s="820" t="str">
        <f t="shared" si="2"/>
        <v>-</v>
      </c>
      <c r="W108" s="820" t="str">
        <f t="shared" si="2"/>
        <v>-</v>
      </c>
      <c r="X108" s="820" t="str">
        <f t="shared" si="2"/>
        <v>-</v>
      </c>
      <c r="Y108" s="820" t="str">
        <f t="shared" si="2"/>
        <v>-</v>
      </c>
      <c r="Z108" s="820" t="str">
        <f t="shared" si="2"/>
        <v>-</v>
      </c>
      <c r="AA108" s="820" t="str">
        <f t="shared" si="2"/>
        <v>-</v>
      </c>
      <c r="AB108" s="820" t="str">
        <f t="shared" si="2"/>
        <v>-</v>
      </c>
      <c r="AC108" s="820" t="str">
        <f t="shared" si="2"/>
        <v>-</v>
      </c>
      <c r="AD108" s="820" t="str">
        <f t="shared" si="2"/>
        <v>-</v>
      </c>
      <c r="AE108" s="943" t="str">
        <f>IF(AND(AE107&gt;=AE106,AE107-AE106&lt;=30),"-","NO")</f>
        <v>-</v>
      </c>
    </row>
    <row r="109" spans="1:31" ht="6" customHeight="1"/>
    <row r="110" spans="1:31" ht="21" customHeight="1">
      <c r="A110" s="867" t="s">
        <v>1556</v>
      </c>
    </row>
    <row r="111" spans="1:31" ht="21" customHeight="1">
      <c r="A111" s="694" t="s">
        <v>1171</v>
      </c>
    </row>
  </sheetData>
  <sheetProtection sheet="1" objects="1" scenarios="1" formatCells="0" formatColumns="0" formatRows="0" insertRows="0" deleteRows="0"/>
  <phoneticPr fontId="14"/>
  <conditionalFormatting sqref="B4:AE106">
    <cfRule type="cellIs" dxfId="331" priority="1" stopIfTrue="1" operator="equal">
      <formula>""</formula>
    </cfRule>
  </conditionalFormatting>
  <conditionalFormatting sqref="B108:AE108">
    <cfRule type="cellIs" dxfId="330" priority="3" operator="equal">
      <formula>"NO"</formula>
    </cfRule>
    <cfRule type="cellIs" dxfId="329" priority="4" operator="equal">
      <formula>"NO"</formula>
    </cfRule>
  </conditionalFormatting>
  <printOptions horizontalCentered="1"/>
  <pageMargins left="0.62992125984251968" right="0.62992125984251968" top="0.39370078740157483" bottom="0.39370078740157483" header="0" footer="0.19685039370078741"/>
  <pageSetup paperSize="9" scale="49" orientation="landscape" r:id="rId1"/>
  <headerFooter scaleWithDoc="0">
    <oddFooter>&amp;R令和８年４月1日以降に申請する訓練科から適用</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L111"/>
  <sheetViews>
    <sheetView showWhiteSpace="0" zoomScale="85" zoomScaleNormal="85" zoomScaleSheetLayoutView="100" workbookViewId="0">
      <selection activeCell="A108" sqref="A108"/>
    </sheetView>
  </sheetViews>
  <sheetFormatPr defaultRowHeight="13.5"/>
  <cols>
    <col min="1" max="1" width="15.875" style="810" customWidth="1"/>
    <col min="2" max="11" width="7.625" style="810" customWidth="1"/>
    <col min="12" max="16384" width="9" style="810"/>
  </cols>
  <sheetData>
    <row r="1" spans="1:12" ht="30" customHeight="1">
      <c r="A1" s="685" t="s">
        <v>1151</v>
      </c>
    </row>
    <row r="2" spans="1:12" ht="9" customHeight="1"/>
    <row r="3" spans="1:12" ht="41.25" customHeight="1">
      <c r="A3" s="811" t="s">
        <v>1043</v>
      </c>
      <c r="B3" s="811">
        <v>1</v>
      </c>
      <c r="C3" s="811">
        <v>2</v>
      </c>
      <c r="D3" s="811">
        <v>3</v>
      </c>
      <c r="E3" s="811">
        <v>4</v>
      </c>
      <c r="F3" s="811">
        <v>5</v>
      </c>
      <c r="G3" s="811">
        <v>6</v>
      </c>
      <c r="H3" s="811">
        <v>7</v>
      </c>
      <c r="I3" s="811">
        <v>8</v>
      </c>
      <c r="J3" s="811">
        <v>9</v>
      </c>
      <c r="K3" s="811">
        <v>10</v>
      </c>
      <c r="L3" s="810" t="s">
        <v>1300</v>
      </c>
    </row>
    <row r="4" spans="1:12" s="814" customFormat="1" ht="61.5" customHeight="1">
      <c r="A4" s="812" t="s">
        <v>1310</v>
      </c>
      <c r="B4" s="813">
        <v>20</v>
      </c>
      <c r="C4" s="813">
        <v>20</v>
      </c>
      <c r="D4" s="813">
        <v>20</v>
      </c>
      <c r="E4" s="813">
        <v>20</v>
      </c>
      <c r="F4" s="813">
        <v>20</v>
      </c>
      <c r="G4" s="813">
        <v>20</v>
      </c>
      <c r="H4" s="813">
        <v>20</v>
      </c>
      <c r="I4" s="813">
        <v>20</v>
      </c>
      <c r="J4" s="813"/>
      <c r="K4" s="813"/>
      <c r="L4" s="814" t="s">
        <v>1300</v>
      </c>
    </row>
    <row r="5" spans="1:12" ht="40.5" customHeight="1">
      <c r="A5" s="815" t="s">
        <v>1044</v>
      </c>
      <c r="B5" s="813">
        <v>180</v>
      </c>
      <c r="C5" s="813">
        <v>150</v>
      </c>
      <c r="D5" s="813">
        <v>100</v>
      </c>
      <c r="E5" s="813">
        <v>120</v>
      </c>
      <c r="F5" s="813">
        <v>180</v>
      </c>
      <c r="G5" s="813">
        <v>150</v>
      </c>
      <c r="H5" s="813">
        <v>100</v>
      </c>
      <c r="I5" s="813">
        <v>120</v>
      </c>
      <c r="J5" s="813"/>
      <c r="K5" s="813"/>
    </row>
    <row r="6" spans="1:12" ht="40.5" customHeight="1">
      <c r="A6" s="815" t="s">
        <v>1045</v>
      </c>
      <c r="B6" s="813">
        <v>90</v>
      </c>
      <c r="C6" s="813">
        <v>180</v>
      </c>
      <c r="D6" s="813">
        <v>50</v>
      </c>
      <c r="E6" s="813">
        <v>150</v>
      </c>
      <c r="F6" s="813">
        <v>90</v>
      </c>
      <c r="G6" s="813">
        <v>180</v>
      </c>
      <c r="H6" s="813">
        <v>50</v>
      </c>
      <c r="I6" s="813">
        <v>150</v>
      </c>
      <c r="J6" s="813"/>
      <c r="K6" s="813"/>
    </row>
    <row r="7" spans="1:12" ht="40.5" customHeight="1">
      <c r="A7" s="815" t="s">
        <v>1046</v>
      </c>
      <c r="B7" s="813">
        <v>180</v>
      </c>
      <c r="C7" s="813">
        <v>60</v>
      </c>
      <c r="D7" s="813">
        <v>80</v>
      </c>
      <c r="E7" s="813">
        <v>90</v>
      </c>
      <c r="F7" s="813">
        <v>180</v>
      </c>
      <c r="G7" s="813">
        <v>30</v>
      </c>
      <c r="H7" s="813">
        <v>80</v>
      </c>
      <c r="I7" s="813">
        <v>90</v>
      </c>
      <c r="J7" s="813"/>
      <c r="K7" s="813"/>
    </row>
    <row r="8" spans="1:12" ht="40.5" customHeight="1">
      <c r="A8" s="815" t="s">
        <v>1047</v>
      </c>
      <c r="B8" s="813">
        <v>100</v>
      </c>
      <c r="C8" s="813">
        <v>90</v>
      </c>
      <c r="D8" s="813">
        <v>150</v>
      </c>
      <c r="E8" s="813">
        <v>150</v>
      </c>
      <c r="F8" s="813">
        <v>100</v>
      </c>
      <c r="G8" s="813">
        <v>90</v>
      </c>
      <c r="H8" s="813">
        <v>150</v>
      </c>
      <c r="I8" s="813">
        <v>150</v>
      </c>
      <c r="J8" s="813"/>
      <c r="K8" s="813"/>
    </row>
    <row r="9" spans="1:12" ht="40.5" customHeight="1">
      <c r="A9" s="815" t="s">
        <v>1048</v>
      </c>
      <c r="B9" s="813">
        <v>50</v>
      </c>
      <c r="C9" s="813">
        <v>180</v>
      </c>
      <c r="D9" s="813">
        <v>120</v>
      </c>
      <c r="E9" s="813">
        <v>150</v>
      </c>
      <c r="F9" s="813">
        <v>50</v>
      </c>
      <c r="G9" s="813">
        <v>180</v>
      </c>
      <c r="H9" s="813">
        <v>120</v>
      </c>
      <c r="I9" s="813">
        <v>150</v>
      </c>
      <c r="J9" s="813"/>
      <c r="K9" s="813"/>
    </row>
    <row r="10" spans="1:12" ht="40.5" customHeight="1">
      <c r="A10" s="815" t="s">
        <v>1049</v>
      </c>
      <c r="B10" s="813">
        <v>50</v>
      </c>
      <c r="C10" s="813">
        <v>150</v>
      </c>
      <c r="D10" s="813">
        <v>180</v>
      </c>
      <c r="E10" s="813">
        <v>120</v>
      </c>
      <c r="F10" s="813">
        <v>50</v>
      </c>
      <c r="G10" s="813">
        <v>150</v>
      </c>
      <c r="H10" s="813">
        <v>180</v>
      </c>
      <c r="I10" s="813">
        <v>120</v>
      </c>
      <c r="J10" s="813"/>
      <c r="K10" s="813"/>
    </row>
    <row r="11" spans="1:12" ht="40.5" customHeight="1">
      <c r="A11" s="815" t="s">
        <v>1050</v>
      </c>
      <c r="B11" s="813">
        <v>70</v>
      </c>
      <c r="C11" s="813">
        <v>150</v>
      </c>
      <c r="D11" s="813">
        <v>150</v>
      </c>
      <c r="E11" s="813">
        <v>120</v>
      </c>
      <c r="F11" s="813">
        <v>70</v>
      </c>
      <c r="G11" s="813">
        <v>150</v>
      </c>
      <c r="H11" s="813">
        <v>150</v>
      </c>
      <c r="I11" s="813">
        <v>120</v>
      </c>
      <c r="J11" s="813"/>
      <c r="K11" s="813"/>
    </row>
    <row r="12" spans="1:12" ht="40.5" customHeight="1">
      <c r="A12" s="815" t="s">
        <v>1051</v>
      </c>
      <c r="B12" s="813">
        <v>180</v>
      </c>
      <c r="C12" s="813">
        <v>55</v>
      </c>
      <c r="D12" s="813">
        <v>150</v>
      </c>
      <c r="E12" s="813">
        <v>90</v>
      </c>
      <c r="F12" s="813">
        <v>150</v>
      </c>
      <c r="G12" s="813">
        <v>55</v>
      </c>
      <c r="H12" s="813">
        <v>150</v>
      </c>
      <c r="I12" s="813">
        <v>90</v>
      </c>
      <c r="J12" s="813"/>
      <c r="K12" s="813"/>
    </row>
    <row r="13" spans="1:12" ht="40.5" customHeight="1">
      <c r="A13" s="815" t="s">
        <v>1052</v>
      </c>
      <c r="B13" s="813">
        <v>150</v>
      </c>
      <c r="C13" s="813">
        <v>85</v>
      </c>
      <c r="D13" s="813">
        <v>80</v>
      </c>
      <c r="E13" s="813">
        <v>90</v>
      </c>
      <c r="F13" s="813">
        <v>180</v>
      </c>
      <c r="G13" s="813">
        <v>85</v>
      </c>
      <c r="H13" s="813">
        <v>80</v>
      </c>
      <c r="I13" s="813">
        <v>90</v>
      </c>
      <c r="J13" s="813"/>
      <c r="K13" s="813"/>
    </row>
    <row r="14" spans="1:12" ht="40.5" customHeight="1">
      <c r="A14" s="815" t="s">
        <v>1053</v>
      </c>
      <c r="B14" s="813">
        <v>120</v>
      </c>
      <c r="C14" s="813">
        <v>105</v>
      </c>
      <c r="D14" s="813">
        <v>60</v>
      </c>
      <c r="E14" s="813">
        <v>90</v>
      </c>
      <c r="F14" s="813">
        <v>120</v>
      </c>
      <c r="G14" s="813">
        <v>105</v>
      </c>
      <c r="H14" s="813">
        <v>60</v>
      </c>
      <c r="I14" s="813">
        <v>90</v>
      </c>
      <c r="J14" s="813"/>
      <c r="K14" s="813"/>
    </row>
    <row r="15" spans="1:12" ht="27" hidden="1">
      <c r="A15" s="815" t="s">
        <v>1054</v>
      </c>
      <c r="B15" s="813"/>
      <c r="C15" s="813"/>
      <c r="D15" s="813"/>
      <c r="E15" s="813"/>
      <c r="F15" s="813"/>
      <c r="G15" s="813"/>
      <c r="H15" s="813"/>
      <c r="I15" s="813"/>
      <c r="J15" s="813"/>
      <c r="K15" s="813"/>
    </row>
    <row r="16" spans="1:12" ht="27" hidden="1">
      <c r="A16" s="815" t="s">
        <v>1055</v>
      </c>
      <c r="B16" s="813"/>
      <c r="C16" s="813"/>
      <c r="D16" s="813"/>
      <c r="E16" s="813"/>
      <c r="F16" s="813"/>
      <c r="G16" s="813"/>
      <c r="H16" s="813"/>
      <c r="I16" s="813"/>
      <c r="J16" s="813"/>
      <c r="K16" s="813"/>
    </row>
    <row r="17" spans="1:11" ht="27" hidden="1">
      <c r="A17" s="815" t="s">
        <v>1056</v>
      </c>
      <c r="B17" s="813"/>
      <c r="C17" s="813"/>
      <c r="D17" s="813"/>
      <c r="E17" s="813"/>
      <c r="F17" s="813"/>
      <c r="G17" s="813"/>
      <c r="H17" s="813"/>
      <c r="I17" s="813"/>
      <c r="J17" s="813"/>
      <c r="K17" s="813"/>
    </row>
    <row r="18" spans="1:11" ht="27" hidden="1">
      <c r="A18" s="815" t="s">
        <v>1057</v>
      </c>
      <c r="B18" s="813"/>
      <c r="C18" s="813"/>
      <c r="D18" s="813"/>
      <c r="E18" s="813"/>
      <c r="F18" s="813"/>
      <c r="G18" s="813"/>
      <c r="H18" s="813"/>
      <c r="I18" s="813"/>
      <c r="J18" s="813"/>
      <c r="K18" s="813"/>
    </row>
    <row r="19" spans="1:11" ht="27" hidden="1">
      <c r="A19" s="815" t="s">
        <v>1058</v>
      </c>
      <c r="B19" s="813"/>
      <c r="C19" s="813"/>
      <c r="D19" s="813"/>
      <c r="E19" s="813"/>
      <c r="F19" s="813"/>
      <c r="G19" s="813"/>
      <c r="H19" s="813"/>
      <c r="I19" s="813"/>
      <c r="J19" s="813"/>
      <c r="K19" s="813"/>
    </row>
    <row r="20" spans="1:11" ht="27" hidden="1">
      <c r="A20" s="815" t="s">
        <v>1059</v>
      </c>
      <c r="B20" s="813"/>
      <c r="C20" s="813"/>
      <c r="D20" s="813"/>
      <c r="E20" s="813"/>
      <c r="F20" s="813"/>
      <c r="G20" s="813"/>
      <c r="H20" s="813"/>
      <c r="I20" s="813"/>
      <c r="J20" s="813"/>
      <c r="K20" s="813"/>
    </row>
    <row r="21" spans="1:11" ht="27" hidden="1">
      <c r="A21" s="815" t="s">
        <v>1060</v>
      </c>
      <c r="B21" s="813"/>
      <c r="C21" s="813"/>
      <c r="D21" s="813"/>
      <c r="E21" s="813"/>
      <c r="F21" s="813"/>
      <c r="G21" s="813"/>
      <c r="H21" s="813"/>
      <c r="I21" s="813"/>
      <c r="J21" s="813"/>
      <c r="K21" s="813"/>
    </row>
    <row r="22" spans="1:11" ht="27" hidden="1">
      <c r="A22" s="815" t="s">
        <v>1061</v>
      </c>
      <c r="B22" s="813"/>
      <c r="C22" s="813"/>
      <c r="D22" s="813"/>
      <c r="E22" s="813"/>
      <c r="F22" s="813"/>
      <c r="G22" s="813"/>
      <c r="H22" s="813"/>
      <c r="I22" s="813"/>
      <c r="J22" s="813"/>
      <c r="K22" s="813"/>
    </row>
    <row r="23" spans="1:11" ht="27" hidden="1">
      <c r="A23" s="815" t="s">
        <v>1062</v>
      </c>
      <c r="B23" s="813"/>
      <c r="C23" s="813"/>
      <c r="D23" s="813"/>
      <c r="E23" s="813"/>
      <c r="F23" s="813"/>
      <c r="G23" s="813"/>
      <c r="H23" s="813"/>
      <c r="I23" s="813"/>
      <c r="J23" s="813"/>
      <c r="K23" s="813"/>
    </row>
    <row r="24" spans="1:11" ht="27" hidden="1">
      <c r="A24" s="815" t="s">
        <v>1063</v>
      </c>
      <c r="B24" s="813"/>
      <c r="C24" s="813"/>
      <c r="D24" s="813"/>
      <c r="E24" s="813"/>
      <c r="F24" s="813"/>
      <c r="G24" s="813"/>
      <c r="H24" s="813"/>
      <c r="I24" s="813"/>
      <c r="J24" s="813"/>
      <c r="K24" s="813"/>
    </row>
    <row r="25" spans="1:11" ht="27" hidden="1">
      <c r="A25" s="815" t="s">
        <v>1064</v>
      </c>
      <c r="B25" s="813"/>
      <c r="C25" s="813"/>
      <c r="D25" s="813"/>
      <c r="E25" s="813"/>
      <c r="F25" s="813"/>
      <c r="G25" s="813"/>
      <c r="H25" s="813"/>
      <c r="I25" s="813"/>
      <c r="J25" s="813"/>
      <c r="K25" s="813"/>
    </row>
    <row r="26" spans="1:11" ht="27" hidden="1">
      <c r="A26" s="815" t="s">
        <v>1065</v>
      </c>
      <c r="B26" s="813"/>
      <c r="C26" s="813"/>
      <c r="D26" s="813"/>
      <c r="E26" s="813"/>
      <c r="F26" s="813"/>
      <c r="G26" s="813"/>
      <c r="H26" s="813"/>
      <c r="I26" s="813"/>
      <c r="J26" s="813"/>
      <c r="K26" s="813"/>
    </row>
    <row r="27" spans="1:11" ht="27" hidden="1">
      <c r="A27" s="815" t="s">
        <v>1066</v>
      </c>
      <c r="B27" s="813"/>
      <c r="C27" s="813"/>
      <c r="D27" s="813"/>
      <c r="E27" s="813"/>
      <c r="F27" s="813"/>
      <c r="G27" s="813"/>
      <c r="H27" s="813"/>
      <c r="I27" s="813"/>
      <c r="J27" s="813"/>
      <c r="K27" s="813"/>
    </row>
    <row r="28" spans="1:11" ht="27" hidden="1">
      <c r="A28" s="815" t="s">
        <v>1067</v>
      </c>
      <c r="B28" s="813"/>
      <c r="C28" s="813"/>
      <c r="D28" s="813"/>
      <c r="E28" s="813"/>
      <c r="F28" s="813"/>
      <c r="G28" s="813"/>
      <c r="H28" s="813"/>
      <c r="I28" s="813"/>
      <c r="J28" s="813"/>
      <c r="K28" s="813"/>
    </row>
    <row r="29" spans="1:11" ht="27" hidden="1">
      <c r="A29" s="815" t="s">
        <v>1068</v>
      </c>
      <c r="B29" s="813"/>
      <c r="C29" s="813"/>
      <c r="D29" s="813"/>
      <c r="E29" s="813"/>
      <c r="F29" s="813"/>
      <c r="G29" s="813"/>
      <c r="H29" s="813"/>
      <c r="I29" s="813"/>
      <c r="J29" s="813"/>
      <c r="K29" s="813"/>
    </row>
    <row r="30" spans="1:11" ht="27" hidden="1">
      <c r="A30" s="815" t="s">
        <v>1069</v>
      </c>
      <c r="B30" s="813"/>
      <c r="C30" s="813"/>
      <c r="D30" s="813"/>
      <c r="E30" s="813"/>
      <c r="F30" s="813"/>
      <c r="G30" s="813"/>
      <c r="H30" s="813"/>
      <c r="I30" s="813"/>
      <c r="J30" s="813"/>
      <c r="K30" s="813"/>
    </row>
    <row r="31" spans="1:11" ht="27" hidden="1">
      <c r="A31" s="815" t="s">
        <v>1070</v>
      </c>
      <c r="B31" s="813"/>
      <c r="C31" s="813"/>
      <c r="D31" s="813"/>
      <c r="E31" s="813"/>
      <c r="F31" s="813"/>
      <c r="G31" s="813"/>
      <c r="H31" s="813"/>
      <c r="I31" s="813"/>
      <c r="J31" s="813"/>
      <c r="K31" s="813"/>
    </row>
    <row r="32" spans="1:11" ht="27" hidden="1">
      <c r="A32" s="815" t="s">
        <v>1071</v>
      </c>
      <c r="B32" s="813"/>
      <c r="C32" s="813"/>
      <c r="D32" s="813"/>
      <c r="E32" s="813"/>
      <c r="F32" s="813"/>
      <c r="G32" s="813"/>
      <c r="H32" s="813"/>
      <c r="I32" s="813"/>
      <c r="J32" s="813"/>
      <c r="K32" s="813"/>
    </row>
    <row r="33" spans="1:11" ht="27" hidden="1">
      <c r="A33" s="815" t="s">
        <v>1072</v>
      </c>
      <c r="B33" s="813"/>
      <c r="C33" s="813"/>
      <c r="D33" s="813"/>
      <c r="E33" s="813"/>
      <c r="F33" s="813"/>
      <c r="G33" s="813"/>
      <c r="H33" s="813"/>
      <c r="I33" s="813"/>
      <c r="J33" s="813"/>
      <c r="K33" s="813"/>
    </row>
    <row r="34" spans="1:11" ht="27" hidden="1">
      <c r="A34" s="815" t="s">
        <v>1073</v>
      </c>
      <c r="B34" s="813"/>
      <c r="C34" s="813"/>
      <c r="D34" s="813"/>
      <c r="E34" s="813"/>
      <c r="F34" s="813"/>
      <c r="G34" s="813"/>
      <c r="H34" s="813"/>
      <c r="I34" s="813"/>
      <c r="J34" s="813"/>
      <c r="K34" s="813"/>
    </row>
    <row r="35" spans="1:11" ht="27" hidden="1">
      <c r="A35" s="815" t="s">
        <v>1074</v>
      </c>
      <c r="B35" s="813"/>
      <c r="C35" s="813"/>
      <c r="D35" s="813"/>
      <c r="E35" s="813"/>
      <c r="F35" s="813"/>
      <c r="G35" s="813"/>
      <c r="H35" s="813"/>
      <c r="I35" s="813"/>
      <c r="J35" s="813"/>
      <c r="K35" s="813"/>
    </row>
    <row r="36" spans="1:11" ht="27" hidden="1">
      <c r="A36" s="815" t="s">
        <v>1075</v>
      </c>
      <c r="B36" s="813"/>
      <c r="C36" s="813"/>
      <c r="D36" s="813"/>
      <c r="E36" s="813"/>
      <c r="F36" s="813"/>
      <c r="G36" s="813"/>
      <c r="H36" s="813"/>
      <c r="I36" s="813"/>
      <c r="J36" s="813"/>
      <c r="K36" s="813"/>
    </row>
    <row r="37" spans="1:11" ht="27" hidden="1">
      <c r="A37" s="815" t="s">
        <v>1076</v>
      </c>
      <c r="B37" s="813"/>
      <c r="C37" s="813"/>
      <c r="D37" s="813"/>
      <c r="E37" s="813"/>
      <c r="F37" s="813"/>
      <c r="G37" s="813"/>
      <c r="H37" s="813"/>
      <c r="I37" s="813"/>
      <c r="J37" s="813"/>
      <c r="K37" s="813"/>
    </row>
    <row r="38" spans="1:11" ht="27" hidden="1">
      <c r="A38" s="815" t="s">
        <v>1077</v>
      </c>
      <c r="B38" s="813"/>
      <c r="C38" s="813"/>
      <c r="D38" s="813"/>
      <c r="E38" s="813"/>
      <c r="F38" s="813"/>
      <c r="G38" s="813"/>
      <c r="H38" s="813"/>
      <c r="I38" s="813"/>
      <c r="J38" s="813"/>
      <c r="K38" s="813"/>
    </row>
    <row r="39" spans="1:11" ht="27" hidden="1">
      <c r="A39" s="815" t="s">
        <v>1078</v>
      </c>
      <c r="B39" s="813"/>
      <c r="C39" s="813"/>
      <c r="D39" s="813"/>
      <c r="E39" s="813"/>
      <c r="F39" s="813"/>
      <c r="G39" s="813"/>
      <c r="H39" s="813"/>
      <c r="I39" s="813"/>
      <c r="J39" s="813"/>
      <c r="K39" s="813"/>
    </row>
    <row r="40" spans="1:11" ht="27" hidden="1">
      <c r="A40" s="815" t="s">
        <v>1079</v>
      </c>
      <c r="B40" s="813"/>
      <c r="C40" s="813"/>
      <c r="D40" s="813"/>
      <c r="E40" s="813"/>
      <c r="F40" s="813"/>
      <c r="G40" s="813"/>
      <c r="H40" s="813"/>
      <c r="I40" s="813"/>
      <c r="J40" s="813"/>
      <c r="K40" s="813"/>
    </row>
    <row r="41" spans="1:11" ht="27" hidden="1">
      <c r="A41" s="815" t="s">
        <v>1080</v>
      </c>
      <c r="B41" s="813"/>
      <c r="C41" s="813"/>
      <c r="D41" s="813"/>
      <c r="E41" s="813"/>
      <c r="F41" s="813"/>
      <c r="G41" s="813"/>
      <c r="H41" s="813"/>
      <c r="I41" s="813"/>
      <c r="J41" s="813"/>
      <c r="K41" s="813"/>
    </row>
    <row r="42" spans="1:11" ht="27" hidden="1">
      <c r="A42" s="815" t="s">
        <v>1081</v>
      </c>
      <c r="B42" s="813"/>
      <c r="C42" s="813"/>
      <c r="D42" s="813"/>
      <c r="E42" s="813"/>
      <c r="F42" s="813"/>
      <c r="G42" s="813"/>
      <c r="H42" s="813"/>
      <c r="I42" s="813"/>
      <c r="J42" s="813"/>
      <c r="K42" s="813"/>
    </row>
    <row r="43" spans="1:11" ht="27" hidden="1">
      <c r="A43" s="815" t="s">
        <v>1082</v>
      </c>
      <c r="B43" s="813"/>
      <c r="C43" s="813"/>
      <c r="D43" s="813"/>
      <c r="E43" s="813"/>
      <c r="F43" s="813"/>
      <c r="G43" s="813"/>
      <c r="H43" s="813"/>
      <c r="I43" s="813"/>
      <c r="J43" s="813"/>
      <c r="K43" s="813"/>
    </row>
    <row r="44" spans="1:11" ht="27" hidden="1">
      <c r="A44" s="815" t="s">
        <v>1083</v>
      </c>
      <c r="B44" s="813"/>
      <c r="C44" s="813"/>
      <c r="D44" s="813"/>
      <c r="E44" s="813"/>
      <c r="F44" s="813"/>
      <c r="G44" s="813"/>
      <c r="H44" s="813"/>
      <c r="I44" s="813"/>
      <c r="J44" s="813"/>
      <c r="K44" s="813"/>
    </row>
    <row r="45" spans="1:11" ht="27" hidden="1">
      <c r="A45" s="815" t="s">
        <v>1084</v>
      </c>
      <c r="B45" s="813"/>
      <c r="C45" s="813"/>
      <c r="D45" s="813"/>
      <c r="E45" s="813"/>
      <c r="F45" s="813"/>
      <c r="G45" s="813"/>
      <c r="H45" s="813"/>
      <c r="I45" s="813"/>
      <c r="J45" s="813"/>
      <c r="K45" s="813"/>
    </row>
    <row r="46" spans="1:11" ht="27" hidden="1">
      <c r="A46" s="815" t="s">
        <v>1085</v>
      </c>
      <c r="B46" s="813"/>
      <c r="C46" s="813"/>
      <c r="D46" s="813"/>
      <c r="E46" s="813"/>
      <c r="F46" s="813"/>
      <c r="G46" s="813"/>
      <c r="H46" s="813"/>
      <c r="I46" s="813"/>
      <c r="J46" s="813"/>
      <c r="K46" s="813"/>
    </row>
    <row r="47" spans="1:11" ht="27" hidden="1">
      <c r="A47" s="815" t="s">
        <v>1086</v>
      </c>
      <c r="B47" s="813"/>
      <c r="C47" s="813"/>
      <c r="D47" s="813"/>
      <c r="E47" s="813"/>
      <c r="F47" s="813"/>
      <c r="G47" s="813"/>
      <c r="H47" s="813"/>
      <c r="I47" s="813"/>
      <c r="J47" s="813"/>
      <c r="K47" s="813"/>
    </row>
    <row r="48" spans="1:11" ht="27" hidden="1">
      <c r="A48" s="815" t="s">
        <v>1087</v>
      </c>
      <c r="B48" s="813"/>
      <c r="C48" s="813"/>
      <c r="D48" s="813"/>
      <c r="E48" s="813"/>
      <c r="F48" s="813"/>
      <c r="G48" s="813"/>
      <c r="H48" s="813"/>
      <c r="I48" s="813"/>
      <c r="J48" s="813"/>
      <c r="K48" s="813"/>
    </row>
    <row r="49" spans="1:11" ht="27" hidden="1">
      <c r="A49" s="815" t="s">
        <v>1088</v>
      </c>
      <c r="B49" s="813"/>
      <c r="C49" s="813"/>
      <c r="D49" s="813"/>
      <c r="E49" s="813"/>
      <c r="F49" s="813"/>
      <c r="G49" s="813"/>
      <c r="H49" s="813"/>
      <c r="I49" s="813"/>
      <c r="J49" s="813"/>
      <c r="K49" s="813"/>
    </row>
    <row r="50" spans="1:11" ht="27" hidden="1">
      <c r="A50" s="815" t="s">
        <v>1089</v>
      </c>
      <c r="B50" s="813"/>
      <c r="C50" s="813"/>
      <c r="D50" s="813"/>
      <c r="E50" s="813"/>
      <c r="F50" s="813"/>
      <c r="G50" s="813"/>
      <c r="H50" s="813"/>
      <c r="I50" s="813"/>
      <c r="J50" s="813"/>
      <c r="K50" s="813"/>
    </row>
    <row r="51" spans="1:11" ht="27" hidden="1">
      <c r="A51" s="815" t="s">
        <v>1090</v>
      </c>
      <c r="B51" s="813"/>
      <c r="C51" s="813"/>
      <c r="D51" s="813"/>
      <c r="E51" s="813"/>
      <c r="F51" s="813"/>
      <c r="G51" s="813"/>
      <c r="H51" s="813"/>
      <c r="I51" s="813"/>
      <c r="J51" s="813"/>
      <c r="K51" s="813"/>
    </row>
    <row r="52" spans="1:11" ht="27" hidden="1">
      <c r="A52" s="815" t="s">
        <v>1091</v>
      </c>
      <c r="B52" s="813"/>
      <c r="C52" s="813"/>
      <c r="D52" s="813"/>
      <c r="E52" s="813"/>
      <c r="F52" s="813"/>
      <c r="G52" s="813"/>
      <c r="H52" s="813"/>
      <c r="I52" s="813"/>
      <c r="J52" s="813"/>
      <c r="K52" s="813"/>
    </row>
    <row r="53" spans="1:11" ht="27" hidden="1">
      <c r="A53" s="815" t="s">
        <v>1092</v>
      </c>
      <c r="B53" s="813"/>
      <c r="C53" s="813"/>
      <c r="D53" s="813"/>
      <c r="E53" s="813"/>
      <c r="F53" s="813"/>
      <c r="G53" s="813"/>
      <c r="H53" s="813"/>
      <c r="I53" s="813"/>
      <c r="J53" s="813"/>
      <c r="K53" s="813"/>
    </row>
    <row r="54" spans="1:11" ht="27" hidden="1">
      <c r="A54" s="815" t="s">
        <v>1093</v>
      </c>
      <c r="B54" s="813"/>
      <c r="C54" s="813"/>
      <c r="D54" s="813"/>
      <c r="E54" s="813"/>
      <c r="F54" s="813"/>
      <c r="G54" s="813"/>
      <c r="H54" s="813"/>
      <c r="I54" s="813"/>
      <c r="J54" s="813"/>
      <c r="K54" s="813"/>
    </row>
    <row r="55" spans="1:11" ht="27" hidden="1">
      <c r="A55" s="815" t="s">
        <v>1094</v>
      </c>
      <c r="B55" s="813"/>
      <c r="C55" s="813"/>
      <c r="D55" s="813"/>
      <c r="E55" s="813"/>
      <c r="F55" s="813"/>
      <c r="G55" s="813"/>
      <c r="H55" s="813"/>
      <c r="I55" s="813"/>
      <c r="J55" s="813"/>
      <c r="K55" s="813"/>
    </row>
    <row r="56" spans="1:11" ht="27" hidden="1">
      <c r="A56" s="815" t="s">
        <v>1095</v>
      </c>
      <c r="B56" s="813"/>
      <c r="C56" s="813"/>
      <c r="D56" s="813"/>
      <c r="E56" s="813"/>
      <c r="F56" s="813"/>
      <c r="G56" s="813"/>
      <c r="H56" s="813"/>
      <c r="I56" s="813"/>
      <c r="J56" s="813"/>
      <c r="K56" s="813"/>
    </row>
    <row r="57" spans="1:11" ht="27" hidden="1">
      <c r="A57" s="815" t="s">
        <v>1096</v>
      </c>
      <c r="B57" s="813"/>
      <c r="C57" s="813"/>
      <c r="D57" s="813"/>
      <c r="E57" s="813"/>
      <c r="F57" s="813"/>
      <c r="G57" s="813"/>
      <c r="H57" s="813"/>
      <c r="I57" s="813"/>
      <c r="J57" s="813"/>
      <c r="K57" s="813"/>
    </row>
    <row r="58" spans="1:11" ht="27" hidden="1">
      <c r="A58" s="815" t="s">
        <v>1097</v>
      </c>
      <c r="B58" s="813"/>
      <c r="C58" s="813"/>
      <c r="D58" s="813"/>
      <c r="E58" s="813"/>
      <c r="F58" s="813"/>
      <c r="G58" s="813"/>
      <c r="H58" s="813"/>
      <c r="I58" s="813"/>
      <c r="J58" s="813"/>
      <c r="K58" s="813"/>
    </row>
    <row r="59" spans="1:11" ht="27" hidden="1">
      <c r="A59" s="815" t="s">
        <v>1098</v>
      </c>
      <c r="B59" s="813"/>
      <c r="C59" s="813"/>
      <c r="D59" s="813"/>
      <c r="E59" s="813"/>
      <c r="F59" s="813"/>
      <c r="G59" s="813"/>
      <c r="H59" s="813"/>
      <c r="I59" s="813"/>
      <c r="J59" s="813"/>
      <c r="K59" s="813"/>
    </row>
    <row r="60" spans="1:11" ht="27" hidden="1">
      <c r="A60" s="815" t="s">
        <v>1099</v>
      </c>
      <c r="B60" s="813"/>
      <c r="C60" s="813"/>
      <c r="D60" s="813"/>
      <c r="E60" s="813"/>
      <c r="F60" s="813"/>
      <c r="G60" s="813"/>
      <c r="H60" s="813"/>
      <c r="I60" s="813"/>
      <c r="J60" s="813"/>
      <c r="K60" s="813"/>
    </row>
    <row r="61" spans="1:11" ht="27" hidden="1">
      <c r="A61" s="815" t="s">
        <v>1100</v>
      </c>
      <c r="B61" s="813"/>
      <c r="C61" s="813"/>
      <c r="D61" s="813"/>
      <c r="E61" s="813"/>
      <c r="F61" s="813"/>
      <c r="G61" s="813"/>
      <c r="H61" s="813"/>
      <c r="I61" s="813"/>
      <c r="J61" s="813"/>
      <c r="K61" s="813"/>
    </row>
    <row r="62" spans="1:11" ht="27" hidden="1">
      <c r="A62" s="815" t="s">
        <v>1101</v>
      </c>
      <c r="B62" s="813"/>
      <c r="C62" s="813"/>
      <c r="D62" s="813"/>
      <c r="E62" s="813"/>
      <c r="F62" s="813"/>
      <c r="G62" s="813"/>
      <c r="H62" s="813"/>
      <c r="I62" s="813"/>
      <c r="J62" s="813"/>
      <c r="K62" s="813"/>
    </row>
    <row r="63" spans="1:11" ht="27" hidden="1">
      <c r="A63" s="815" t="s">
        <v>1102</v>
      </c>
      <c r="B63" s="813"/>
      <c r="C63" s="813"/>
      <c r="D63" s="813"/>
      <c r="E63" s="813"/>
      <c r="F63" s="813"/>
      <c r="G63" s="813"/>
      <c r="H63" s="813"/>
      <c r="I63" s="813"/>
      <c r="J63" s="813"/>
      <c r="K63" s="813"/>
    </row>
    <row r="64" spans="1:11" ht="27" hidden="1">
      <c r="A64" s="815" t="s">
        <v>1103</v>
      </c>
      <c r="B64" s="813"/>
      <c r="C64" s="813"/>
      <c r="D64" s="813"/>
      <c r="E64" s="813"/>
      <c r="F64" s="813"/>
      <c r="G64" s="813"/>
      <c r="H64" s="813"/>
      <c r="I64" s="813"/>
      <c r="J64" s="813"/>
      <c r="K64" s="813"/>
    </row>
    <row r="65" spans="1:11" ht="27" hidden="1">
      <c r="A65" s="815" t="s">
        <v>1104</v>
      </c>
      <c r="B65" s="813"/>
      <c r="C65" s="813"/>
      <c r="D65" s="813"/>
      <c r="E65" s="813"/>
      <c r="F65" s="813"/>
      <c r="G65" s="813"/>
      <c r="H65" s="813"/>
      <c r="I65" s="813"/>
      <c r="J65" s="813"/>
      <c r="K65" s="813"/>
    </row>
    <row r="66" spans="1:11" ht="27" hidden="1">
      <c r="A66" s="815" t="s">
        <v>1105</v>
      </c>
      <c r="B66" s="813"/>
      <c r="C66" s="813"/>
      <c r="D66" s="813"/>
      <c r="E66" s="813"/>
      <c r="F66" s="813"/>
      <c r="G66" s="813"/>
      <c r="H66" s="813"/>
      <c r="I66" s="813"/>
      <c r="J66" s="813"/>
      <c r="K66" s="813"/>
    </row>
    <row r="67" spans="1:11" ht="27" hidden="1">
      <c r="A67" s="815" t="s">
        <v>1106</v>
      </c>
      <c r="B67" s="813"/>
      <c r="C67" s="813"/>
      <c r="D67" s="813"/>
      <c r="E67" s="813"/>
      <c r="F67" s="813"/>
      <c r="G67" s="813"/>
      <c r="H67" s="813"/>
      <c r="I67" s="813"/>
      <c r="J67" s="813"/>
      <c r="K67" s="813"/>
    </row>
    <row r="68" spans="1:11" ht="27" hidden="1">
      <c r="A68" s="815" t="s">
        <v>1107</v>
      </c>
      <c r="B68" s="813"/>
      <c r="C68" s="813"/>
      <c r="D68" s="813"/>
      <c r="E68" s="813"/>
      <c r="F68" s="813"/>
      <c r="G68" s="813"/>
      <c r="H68" s="813"/>
      <c r="I68" s="813"/>
      <c r="J68" s="813"/>
      <c r="K68" s="813"/>
    </row>
    <row r="69" spans="1:11" ht="27" hidden="1">
      <c r="A69" s="815" t="s">
        <v>1108</v>
      </c>
      <c r="B69" s="813"/>
      <c r="C69" s="813"/>
      <c r="D69" s="813"/>
      <c r="E69" s="813"/>
      <c r="F69" s="813"/>
      <c r="G69" s="813"/>
      <c r="H69" s="813"/>
      <c r="I69" s="813"/>
      <c r="J69" s="813"/>
      <c r="K69" s="813"/>
    </row>
    <row r="70" spans="1:11" ht="27" hidden="1">
      <c r="A70" s="815" t="s">
        <v>1109</v>
      </c>
      <c r="B70" s="813"/>
      <c r="C70" s="813"/>
      <c r="D70" s="813"/>
      <c r="E70" s="813"/>
      <c r="F70" s="813"/>
      <c r="G70" s="813"/>
      <c r="H70" s="813"/>
      <c r="I70" s="813"/>
      <c r="J70" s="813"/>
      <c r="K70" s="813"/>
    </row>
    <row r="71" spans="1:11" ht="27" hidden="1">
      <c r="A71" s="815" t="s">
        <v>1110</v>
      </c>
      <c r="B71" s="813"/>
      <c r="C71" s="813"/>
      <c r="D71" s="813"/>
      <c r="E71" s="813"/>
      <c r="F71" s="813"/>
      <c r="G71" s="813"/>
      <c r="H71" s="813"/>
      <c r="I71" s="813"/>
      <c r="J71" s="813"/>
      <c r="K71" s="813"/>
    </row>
    <row r="72" spans="1:11" ht="27" hidden="1">
      <c r="A72" s="815" t="s">
        <v>1111</v>
      </c>
      <c r="B72" s="813"/>
      <c r="C72" s="813"/>
      <c r="D72" s="813"/>
      <c r="E72" s="813"/>
      <c r="F72" s="813"/>
      <c r="G72" s="813"/>
      <c r="H72" s="813"/>
      <c r="I72" s="813"/>
      <c r="J72" s="813"/>
      <c r="K72" s="813"/>
    </row>
    <row r="73" spans="1:11" ht="27" hidden="1">
      <c r="A73" s="815" t="s">
        <v>1112</v>
      </c>
      <c r="B73" s="813"/>
      <c r="C73" s="813"/>
      <c r="D73" s="813"/>
      <c r="E73" s="813"/>
      <c r="F73" s="813"/>
      <c r="G73" s="813"/>
      <c r="H73" s="813"/>
      <c r="I73" s="813"/>
      <c r="J73" s="813"/>
      <c r="K73" s="813"/>
    </row>
    <row r="74" spans="1:11" ht="27" hidden="1">
      <c r="A74" s="815" t="s">
        <v>1113</v>
      </c>
      <c r="B74" s="813"/>
      <c r="C74" s="813"/>
      <c r="D74" s="813"/>
      <c r="E74" s="813"/>
      <c r="F74" s="813"/>
      <c r="G74" s="813"/>
      <c r="H74" s="813"/>
      <c r="I74" s="813"/>
      <c r="J74" s="813"/>
      <c r="K74" s="813"/>
    </row>
    <row r="75" spans="1:11" ht="27" hidden="1">
      <c r="A75" s="815" t="s">
        <v>1114</v>
      </c>
      <c r="B75" s="813"/>
      <c r="C75" s="813"/>
      <c r="D75" s="813"/>
      <c r="E75" s="813"/>
      <c r="F75" s="813"/>
      <c r="G75" s="813"/>
      <c r="H75" s="813"/>
      <c r="I75" s="813"/>
      <c r="J75" s="813"/>
      <c r="K75" s="813"/>
    </row>
    <row r="76" spans="1:11" ht="27" hidden="1">
      <c r="A76" s="815" t="s">
        <v>1115</v>
      </c>
      <c r="B76" s="813"/>
      <c r="C76" s="813"/>
      <c r="D76" s="813"/>
      <c r="E76" s="813"/>
      <c r="F76" s="813"/>
      <c r="G76" s="813"/>
      <c r="H76" s="813"/>
      <c r="I76" s="813"/>
      <c r="J76" s="813"/>
      <c r="K76" s="813"/>
    </row>
    <row r="77" spans="1:11" ht="27" hidden="1">
      <c r="A77" s="815" t="s">
        <v>1116</v>
      </c>
      <c r="B77" s="813"/>
      <c r="C77" s="813"/>
      <c r="D77" s="813"/>
      <c r="E77" s="813"/>
      <c r="F77" s="813"/>
      <c r="G77" s="813"/>
      <c r="H77" s="813"/>
      <c r="I77" s="813"/>
      <c r="J77" s="813"/>
      <c r="K77" s="813"/>
    </row>
    <row r="78" spans="1:11" ht="27" hidden="1">
      <c r="A78" s="815" t="s">
        <v>1117</v>
      </c>
      <c r="B78" s="813"/>
      <c r="C78" s="813"/>
      <c r="D78" s="813"/>
      <c r="E78" s="813"/>
      <c r="F78" s="813"/>
      <c r="G78" s="813"/>
      <c r="H78" s="813"/>
      <c r="I78" s="813"/>
      <c r="J78" s="813"/>
      <c r="K78" s="813"/>
    </row>
    <row r="79" spans="1:11" ht="27" hidden="1">
      <c r="A79" s="815" t="s">
        <v>1118</v>
      </c>
      <c r="B79" s="813"/>
      <c r="C79" s="813"/>
      <c r="D79" s="813"/>
      <c r="E79" s="813"/>
      <c r="F79" s="813"/>
      <c r="G79" s="813"/>
      <c r="H79" s="813"/>
      <c r="I79" s="813"/>
      <c r="J79" s="813"/>
      <c r="K79" s="813"/>
    </row>
    <row r="80" spans="1:11" ht="27" hidden="1">
      <c r="A80" s="815" t="s">
        <v>1119</v>
      </c>
      <c r="B80" s="813"/>
      <c r="C80" s="813"/>
      <c r="D80" s="813"/>
      <c r="E80" s="813"/>
      <c r="F80" s="813"/>
      <c r="G80" s="813"/>
      <c r="H80" s="813"/>
      <c r="I80" s="813"/>
      <c r="J80" s="813"/>
      <c r="K80" s="813"/>
    </row>
    <row r="81" spans="1:11" ht="27" hidden="1">
      <c r="A81" s="815" t="s">
        <v>1120</v>
      </c>
      <c r="B81" s="813"/>
      <c r="C81" s="813"/>
      <c r="D81" s="813"/>
      <c r="E81" s="813"/>
      <c r="F81" s="813"/>
      <c r="G81" s="813"/>
      <c r="H81" s="813"/>
      <c r="I81" s="813"/>
      <c r="J81" s="813"/>
      <c r="K81" s="813"/>
    </row>
    <row r="82" spans="1:11" ht="27" hidden="1">
      <c r="A82" s="815" t="s">
        <v>1121</v>
      </c>
      <c r="B82" s="813"/>
      <c r="C82" s="813"/>
      <c r="D82" s="813"/>
      <c r="E82" s="813"/>
      <c r="F82" s="813"/>
      <c r="G82" s="813"/>
      <c r="H82" s="813"/>
      <c r="I82" s="813"/>
      <c r="J82" s="813"/>
      <c r="K82" s="813"/>
    </row>
    <row r="83" spans="1:11" ht="27" hidden="1">
      <c r="A83" s="815" t="s">
        <v>1122</v>
      </c>
      <c r="B83" s="813"/>
      <c r="C83" s="813"/>
      <c r="D83" s="813"/>
      <c r="E83" s="813"/>
      <c r="F83" s="813"/>
      <c r="G83" s="813"/>
      <c r="H83" s="813"/>
      <c r="I83" s="813"/>
      <c r="J83" s="813"/>
      <c r="K83" s="813"/>
    </row>
    <row r="84" spans="1:11" ht="27" hidden="1">
      <c r="A84" s="815" t="s">
        <v>1123</v>
      </c>
      <c r="B84" s="813"/>
      <c r="C84" s="813"/>
      <c r="D84" s="813"/>
      <c r="E84" s="813"/>
      <c r="F84" s="813"/>
      <c r="G84" s="813"/>
      <c r="H84" s="813"/>
      <c r="I84" s="813"/>
      <c r="J84" s="813"/>
      <c r="K84" s="813"/>
    </row>
    <row r="85" spans="1:11" ht="27" hidden="1">
      <c r="A85" s="815" t="s">
        <v>1124</v>
      </c>
      <c r="B85" s="813"/>
      <c r="C85" s="813"/>
      <c r="D85" s="813"/>
      <c r="E85" s="813"/>
      <c r="F85" s="813"/>
      <c r="G85" s="813"/>
      <c r="H85" s="813"/>
      <c r="I85" s="813"/>
      <c r="J85" s="813"/>
      <c r="K85" s="813"/>
    </row>
    <row r="86" spans="1:11" ht="27" hidden="1">
      <c r="A86" s="815" t="s">
        <v>1125</v>
      </c>
      <c r="B86" s="813"/>
      <c r="C86" s="813"/>
      <c r="D86" s="813"/>
      <c r="E86" s="813"/>
      <c r="F86" s="813"/>
      <c r="G86" s="813"/>
      <c r="H86" s="813"/>
      <c r="I86" s="813"/>
      <c r="J86" s="813"/>
      <c r="K86" s="813"/>
    </row>
    <row r="87" spans="1:11" ht="27" hidden="1">
      <c r="A87" s="815" t="s">
        <v>1126</v>
      </c>
      <c r="B87" s="813"/>
      <c r="C87" s="813"/>
      <c r="D87" s="813"/>
      <c r="E87" s="813"/>
      <c r="F87" s="813"/>
      <c r="G87" s="813"/>
      <c r="H87" s="813"/>
      <c r="I87" s="813"/>
      <c r="J87" s="813"/>
      <c r="K87" s="813"/>
    </row>
    <row r="88" spans="1:11" ht="27" hidden="1">
      <c r="A88" s="815" t="s">
        <v>1127</v>
      </c>
      <c r="B88" s="813"/>
      <c r="C88" s="813"/>
      <c r="D88" s="813"/>
      <c r="E88" s="813"/>
      <c r="F88" s="813"/>
      <c r="G88" s="813"/>
      <c r="H88" s="813"/>
      <c r="I88" s="813"/>
      <c r="J88" s="813"/>
      <c r="K88" s="813"/>
    </row>
    <row r="89" spans="1:11" ht="27" hidden="1">
      <c r="A89" s="815" t="s">
        <v>1128</v>
      </c>
      <c r="B89" s="813"/>
      <c r="C89" s="813"/>
      <c r="D89" s="813"/>
      <c r="E89" s="813"/>
      <c r="F89" s="813"/>
      <c r="G89" s="813"/>
      <c r="H89" s="813"/>
      <c r="I89" s="813"/>
      <c r="J89" s="813"/>
      <c r="K89" s="813"/>
    </row>
    <row r="90" spans="1:11" ht="27" hidden="1">
      <c r="A90" s="815" t="s">
        <v>1129</v>
      </c>
      <c r="B90" s="813"/>
      <c r="C90" s="813"/>
      <c r="D90" s="813"/>
      <c r="E90" s="813"/>
      <c r="F90" s="813"/>
      <c r="G90" s="813"/>
      <c r="H90" s="813"/>
      <c r="I90" s="813"/>
      <c r="J90" s="813"/>
      <c r="K90" s="813"/>
    </row>
    <row r="91" spans="1:11" ht="27" hidden="1">
      <c r="A91" s="815" t="s">
        <v>1130</v>
      </c>
      <c r="B91" s="813"/>
      <c r="C91" s="813"/>
      <c r="D91" s="813"/>
      <c r="E91" s="813"/>
      <c r="F91" s="813"/>
      <c r="G91" s="813"/>
      <c r="H91" s="813"/>
      <c r="I91" s="813"/>
      <c r="J91" s="813"/>
      <c r="K91" s="813"/>
    </row>
    <row r="92" spans="1:11" ht="27" hidden="1">
      <c r="A92" s="815" t="s">
        <v>1131</v>
      </c>
      <c r="B92" s="813"/>
      <c r="C92" s="813"/>
      <c r="D92" s="813"/>
      <c r="E92" s="813"/>
      <c r="F92" s="813"/>
      <c r="G92" s="813"/>
      <c r="H92" s="813"/>
      <c r="I92" s="813"/>
      <c r="J92" s="813"/>
      <c r="K92" s="813"/>
    </row>
    <row r="93" spans="1:11" ht="27" hidden="1">
      <c r="A93" s="815" t="s">
        <v>1132</v>
      </c>
      <c r="B93" s="813"/>
      <c r="C93" s="813"/>
      <c r="D93" s="813"/>
      <c r="E93" s="813"/>
      <c r="F93" s="813"/>
      <c r="G93" s="813"/>
      <c r="H93" s="813"/>
      <c r="I93" s="813"/>
      <c r="J93" s="813"/>
      <c r="K93" s="813"/>
    </row>
    <row r="94" spans="1:11" ht="27" hidden="1">
      <c r="A94" s="815" t="s">
        <v>1133</v>
      </c>
      <c r="B94" s="813"/>
      <c r="C94" s="813"/>
      <c r="D94" s="813"/>
      <c r="E94" s="813"/>
      <c r="F94" s="813"/>
      <c r="G94" s="813"/>
      <c r="H94" s="813"/>
      <c r="I94" s="813"/>
      <c r="J94" s="813"/>
      <c r="K94" s="813"/>
    </row>
    <row r="95" spans="1:11" ht="27" hidden="1">
      <c r="A95" s="815" t="s">
        <v>1134</v>
      </c>
      <c r="B95" s="813"/>
      <c r="C95" s="813"/>
      <c r="D95" s="813"/>
      <c r="E95" s="813"/>
      <c r="F95" s="813"/>
      <c r="G95" s="813"/>
      <c r="H95" s="813"/>
      <c r="I95" s="813"/>
      <c r="J95" s="813"/>
      <c r="K95" s="813"/>
    </row>
    <row r="96" spans="1:11" ht="27" hidden="1">
      <c r="A96" s="815" t="s">
        <v>1135</v>
      </c>
      <c r="B96" s="813"/>
      <c r="C96" s="813"/>
      <c r="D96" s="813"/>
      <c r="E96" s="813"/>
      <c r="F96" s="813"/>
      <c r="G96" s="813"/>
      <c r="H96" s="813"/>
      <c r="I96" s="813"/>
      <c r="J96" s="813"/>
      <c r="K96" s="813"/>
    </row>
    <row r="97" spans="1:11" ht="27" hidden="1">
      <c r="A97" s="815" t="s">
        <v>1136</v>
      </c>
      <c r="B97" s="813"/>
      <c r="C97" s="813"/>
      <c r="D97" s="813"/>
      <c r="E97" s="813"/>
      <c r="F97" s="813"/>
      <c r="G97" s="813"/>
      <c r="H97" s="813"/>
      <c r="I97" s="813"/>
      <c r="J97" s="813"/>
      <c r="K97" s="813"/>
    </row>
    <row r="98" spans="1:11" ht="27" hidden="1">
      <c r="A98" s="815" t="s">
        <v>1137</v>
      </c>
      <c r="B98" s="813"/>
      <c r="C98" s="813"/>
      <c r="D98" s="813"/>
      <c r="E98" s="813"/>
      <c r="F98" s="813"/>
      <c r="G98" s="813"/>
      <c r="H98" s="813"/>
      <c r="I98" s="813"/>
      <c r="J98" s="813"/>
      <c r="K98" s="813"/>
    </row>
    <row r="99" spans="1:11" ht="27" hidden="1">
      <c r="A99" s="815" t="s">
        <v>1138</v>
      </c>
      <c r="B99" s="813"/>
      <c r="C99" s="813"/>
      <c r="D99" s="813"/>
      <c r="E99" s="813"/>
      <c r="F99" s="813"/>
      <c r="G99" s="813"/>
      <c r="H99" s="813"/>
      <c r="I99" s="813"/>
      <c r="J99" s="813"/>
      <c r="K99" s="813"/>
    </row>
    <row r="100" spans="1:11" ht="27" hidden="1">
      <c r="A100" s="815" t="s">
        <v>1139</v>
      </c>
      <c r="B100" s="813"/>
      <c r="C100" s="813"/>
      <c r="D100" s="813"/>
      <c r="E100" s="813"/>
      <c r="F100" s="813"/>
      <c r="G100" s="813"/>
      <c r="H100" s="813"/>
      <c r="I100" s="813"/>
      <c r="J100" s="813"/>
      <c r="K100" s="813"/>
    </row>
    <row r="101" spans="1:11" ht="27" hidden="1">
      <c r="A101" s="815" t="s">
        <v>1140</v>
      </c>
      <c r="B101" s="813"/>
      <c r="C101" s="813"/>
      <c r="D101" s="813"/>
      <c r="E101" s="813"/>
      <c r="F101" s="813"/>
      <c r="G101" s="813"/>
      <c r="H101" s="813"/>
      <c r="I101" s="813"/>
      <c r="J101" s="813"/>
      <c r="K101" s="813"/>
    </row>
    <row r="102" spans="1:11" ht="27" hidden="1">
      <c r="A102" s="815" t="s">
        <v>1141</v>
      </c>
      <c r="B102" s="813"/>
      <c r="C102" s="813"/>
      <c r="D102" s="813"/>
      <c r="E102" s="813"/>
      <c r="F102" s="813"/>
      <c r="G102" s="813"/>
      <c r="H102" s="813"/>
      <c r="I102" s="813"/>
      <c r="J102" s="813"/>
      <c r="K102" s="813"/>
    </row>
    <row r="103" spans="1:11" ht="27" hidden="1">
      <c r="A103" s="815" t="s">
        <v>1142</v>
      </c>
      <c r="B103" s="813"/>
      <c r="C103" s="813"/>
      <c r="D103" s="813"/>
      <c r="E103" s="813"/>
      <c r="F103" s="813"/>
      <c r="G103" s="813"/>
      <c r="H103" s="813"/>
      <c r="I103" s="813"/>
      <c r="J103" s="813"/>
      <c r="K103" s="813"/>
    </row>
    <row r="104" spans="1:11" ht="27" hidden="1">
      <c r="A104" s="815" t="s">
        <v>1143</v>
      </c>
      <c r="B104" s="813"/>
      <c r="C104" s="813"/>
      <c r="D104" s="813"/>
      <c r="E104" s="813"/>
      <c r="F104" s="813"/>
      <c r="G104" s="813"/>
      <c r="H104" s="813"/>
      <c r="I104" s="813"/>
      <c r="J104" s="813"/>
      <c r="K104" s="813"/>
    </row>
    <row r="105" spans="1:11" ht="40.5" customHeight="1">
      <c r="A105" s="868" t="s">
        <v>1579</v>
      </c>
      <c r="B105" s="813">
        <v>30</v>
      </c>
      <c r="C105" s="813">
        <v>30</v>
      </c>
      <c r="D105" s="813">
        <v>30</v>
      </c>
      <c r="E105" s="813">
        <v>30</v>
      </c>
      <c r="F105" s="813">
        <v>30</v>
      </c>
      <c r="G105" s="813">
        <v>30</v>
      </c>
      <c r="H105" s="813">
        <v>30</v>
      </c>
      <c r="I105" s="813">
        <v>30</v>
      </c>
      <c r="J105" s="813"/>
      <c r="K105" s="813"/>
    </row>
    <row r="106" spans="1:11" s="814" customFormat="1" ht="45" customHeight="1">
      <c r="A106" s="816" t="s">
        <v>1299</v>
      </c>
      <c r="B106" s="817">
        <f t="shared" ref="B106:K106" si="0">B4*60</f>
        <v>1200</v>
      </c>
      <c r="C106" s="817">
        <f t="shared" si="0"/>
        <v>1200</v>
      </c>
      <c r="D106" s="817">
        <f t="shared" si="0"/>
        <v>1200</v>
      </c>
      <c r="E106" s="817">
        <f t="shared" si="0"/>
        <v>1200</v>
      </c>
      <c r="F106" s="817">
        <f t="shared" si="0"/>
        <v>1200</v>
      </c>
      <c r="G106" s="817">
        <f t="shared" si="0"/>
        <v>1200</v>
      </c>
      <c r="H106" s="817">
        <f t="shared" si="0"/>
        <v>1200</v>
      </c>
      <c r="I106" s="817">
        <f t="shared" si="0"/>
        <v>1200</v>
      </c>
      <c r="J106" s="817">
        <f t="shared" si="0"/>
        <v>0</v>
      </c>
      <c r="K106" s="817">
        <f t="shared" si="0"/>
        <v>0</v>
      </c>
    </row>
    <row r="107" spans="1:11" s="814" customFormat="1" ht="45" customHeight="1" thickBot="1">
      <c r="A107" s="818" t="s">
        <v>1144</v>
      </c>
      <c r="B107" s="819">
        <f>SUM(B5:B105)</f>
        <v>1200</v>
      </c>
      <c r="C107" s="819">
        <f t="shared" ref="C107:K107" si="1">SUM(C5:C105)</f>
        <v>1235</v>
      </c>
      <c r="D107" s="819">
        <f t="shared" si="1"/>
        <v>1150</v>
      </c>
      <c r="E107" s="819">
        <f t="shared" si="1"/>
        <v>1200</v>
      </c>
      <c r="F107" s="819">
        <f t="shared" si="1"/>
        <v>1200</v>
      </c>
      <c r="G107" s="819">
        <f t="shared" si="1"/>
        <v>1205</v>
      </c>
      <c r="H107" s="819">
        <f t="shared" si="1"/>
        <v>1150</v>
      </c>
      <c r="I107" s="819">
        <f t="shared" si="1"/>
        <v>1200</v>
      </c>
      <c r="J107" s="819">
        <f t="shared" si="1"/>
        <v>0</v>
      </c>
      <c r="K107" s="819">
        <f t="shared" si="1"/>
        <v>0</v>
      </c>
    </row>
    <row r="108" spans="1:11" ht="40.5" customHeight="1" thickBot="1">
      <c r="A108" s="1474" t="s">
        <v>1145</v>
      </c>
      <c r="B108" s="820" t="str">
        <f>IF(AND(B107&gt;=B106,B107-B106&lt;=30),"-","NO")</f>
        <v>-</v>
      </c>
      <c r="C108" s="820" t="str">
        <f t="shared" ref="C108:K108" si="2">IF(AND(C107&gt;=C106,C107-C106&lt;=30),"-","NO")</f>
        <v>NO</v>
      </c>
      <c r="D108" s="820" t="str">
        <f t="shared" si="2"/>
        <v>NO</v>
      </c>
      <c r="E108" s="820" t="str">
        <f t="shared" si="2"/>
        <v>-</v>
      </c>
      <c r="F108" s="820" t="str">
        <f t="shared" si="2"/>
        <v>-</v>
      </c>
      <c r="G108" s="820" t="str">
        <f t="shared" si="2"/>
        <v>-</v>
      </c>
      <c r="H108" s="820" t="str">
        <f t="shared" si="2"/>
        <v>NO</v>
      </c>
      <c r="I108" s="820" t="str">
        <f t="shared" si="2"/>
        <v>-</v>
      </c>
      <c r="J108" s="820" t="str">
        <f t="shared" si="2"/>
        <v>-</v>
      </c>
      <c r="K108" s="820" t="str">
        <f t="shared" si="2"/>
        <v>-</v>
      </c>
    </row>
    <row r="109" spans="1:11" ht="6" customHeight="1"/>
    <row r="110" spans="1:11" ht="21" customHeight="1">
      <c r="A110" s="694" t="s">
        <v>1556</v>
      </c>
    </row>
    <row r="111" spans="1:11" ht="21" customHeight="1">
      <c r="A111" s="694" t="s">
        <v>1171</v>
      </c>
    </row>
  </sheetData>
  <sheetProtection sheet="1" objects="1" scenarios="1"/>
  <phoneticPr fontId="14"/>
  <conditionalFormatting sqref="B4:K106">
    <cfRule type="cellIs" dxfId="328" priority="1" stopIfTrue="1" operator="equal">
      <formula>""</formula>
    </cfRule>
  </conditionalFormatting>
  <conditionalFormatting sqref="B108:K108">
    <cfRule type="cellIs" dxfId="327" priority="2" operator="equal">
      <formula>"NO"</formula>
    </cfRule>
    <cfRule type="cellIs" dxfId="326" priority="3" operator="equal">
      <formula>"NO"</formula>
    </cfRule>
  </conditionalFormatting>
  <printOptions horizontalCentered="1"/>
  <pageMargins left="0.62992125984251968" right="0.62992125984251968" top="0.39370078740157483" bottom="0.39370078740157483" header="0" footer="0.19685039370078741"/>
  <pageSetup paperSize="9" scale="77" orientation="landscape" r:id="rId1"/>
  <headerFooter scaleWithDoc="0"/>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169"/>
  <sheetViews>
    <sheetView view="pageBreakPreview" zoomScale="70" zoomScaleNormal="70" zoomScaleSheetLayoutView="70" zoomScalePageLayoutView="85" workbookViewId="0">
      <selection activeCell="E3" sqref="E3"/>
    </sheetView>
  </sheetViews>
  <sheetFormatPr defaultRowHeight="13.5"/>
  <cols>
    <col min="1" max="1" width="5.5" style="380" customWidth="1"/>
    <col min="2" max="3" width="12.625" style="380" customWidth="1"/>
    <col min="4" max="4" width="7.875" style="380" customWidth="1"/>
    <col min="5" max="7" width="19.625" style="380" customWidth="1"/>
    <col min="8" max="8" width="6" style="380" customWidth="1"/>
    <col min="9" max="9" width="5.625" style="380" customWidth="1"/>
    <col min="10" max="10" width="20.75" style="380" customWidth="1"/>
    <col min="11" max="11" width="5.75" style="380" customWidth="1"/>
    <col min="12" max="12" width="24.125" style="380" customWidth="1"/>
    <col min="13" max="13" width="13" style="380" customWidth="1"/>
    <col min="14" max="16384" width="9" style="380"/>
  </cols>
  <sheetData>
    <row r="1" spans="1:12" ht="20.100000000000001" customHeight="1">
      <c r="A1" s="1255"/>
      <c r="B1" s="1256"/>
      <c r="C1" s="1256"/>
      <c r="D1" s="1256"/>
      <c r="E1" s="1256"/>
      <c r="F1" s="1256"/>
      <c r="G1" s="1256"/>
      <c r="H1" s="1256"/>
      <c r="I1" s="1256"/>
      <c r="J1" s="1256"/>
      <c r="K1" s="1257"/>
      <c r="L1" s="1257" t="s">
        <v>1589</v>
      </c>
    </row>
    <row r="2" spans="1:12" ht="20.100000000000001" customHeight="1">
      <c r="A2" s="2627" t="s">
        <v>594</v>
      </c>
      <c r="B2" s="2627"/>
      <c r="C2" s="2627"/>
      <c r="D2" s="2627"/>
      <c r="E2" s="2627"/>
      <c r="F2" s="2627"/>
      <c r="G2" s="2627"/>
      <c r="H2" s="2627"/>
      <c r="I2" s="2627"/>
      <c r="J2" s="2627"/>
      <c r="K2" s="2627"/>
      <c r="L2" s="2627"/>
    </row>
    <row r="3" spans="1:12" ht="20.100000000000001" customHeight="1">
      <c r="A3" s="1255"/>
      <c r="B3" s="1255"/>
      <c r="C3" s="1255"/>
      <c r="D3" s="1255"/>
      <c r="E3" s="1255"/>
      <c r="F3" s="1255"/>
      <c r="G3" s="1255"/>
      <c r="H3" s="1258"/>
      <c r="I3" s="1258"/>
      <c r="J3" s="1258"/>
      <c r="K3" s="2628"/>
      <c r="L3" s="2628"/>
    </row>
    <row r="4" spans="1:12" ht="21" customHeight="1">
      <c r="A4" s="1259"/>
      <c r="B4" s="1260" t="s">
        <v>160</v>
      </c>
      <c r="C4" s="2629" t="str">
        <f>IF(様式1!L11="","",様式1!L11)</f>
        <v/>
      </c>
      <c r="D4" s="2629"/>
      <c r="E4" s="2629"/>
      <c r="F4" s="1260" t="s">
        <v>194</v>
      </c>
      <c r="G4" s="2630" t="str">
        <f>IF(様式1!G36="","",様式1!G36)</f>
        <v/>
      </c>
      <c r="H4" s="2630"/>
      <c r="I4" s="2630"/>
      <c r="J4" s="2630"/>
      <c r="K4" s="2630"/>
      <c r="L4" s="2630"/>
    </row>
    <row r="5" spans="1:12" ht="13.5" customHeight="1" thickBot="1">
      <c r="A5" s="1255"/>
      <c r="B5" s="1261"/>
      <c r="C5" s="1261"/>
      <c r="D5" s="1261"/>
      <c r="E5" s="1261"/>
      <c r="F5" s="1261"/>
      <c r="G5" s="1261"/>
      <c r="H5" s="1261"/>
      <c r="I5" s="1261"/>
      <c r="J5" s="1261"/>
      <c r="K5" s="1261"/>
      <c r="L5" s="1261"/>
    </row>
    <row r="6" spans="1:12" ht="32.25" customHeight="1">
      <c r="A6" s="2631" t="s">
        <v>595</v>
      </c>
      <c r="B6" s="2633" t="s">
        <v>195</v>
      </c>
      <c r="C6" s="2634"/>
      <c r="D6" s="2637" t="s">
        <v>569</v>
      </c>
      <c r="E6" s="2639" t="s">
        <v>196</v>
      </c>
      <c r="F6" s="2640"/>
      <c r="G6" s="2641"/>
      <c r="H6" s="2645" t="s">
        <v>197</v>
      </c>
      <c r="I6" s="2639" t="s">
        <v>566</v>
      </c>
      <c r="J6" s="2641"/>
      <c r="K6" s="2647" t="s">
        <v>1222</v>
      </c>
      <c r="L6" s="1262" t="s">
        <v>516</v>
      </c>
    </row>
    <row r="7" spans="1:12" ht="32.25" customHeight="1">
      <c r="A7" s="2632"/>
      <c r="B7" s="2635"/>
      <c r="C7" s="2636"/>
      <c r="D7" s="2638"/>
      <c r="E7" s="2642"/>
      <c r="F7" s="2643"/>
      <c r="G7" s="2644"/>
      <c r="H7" s="2646"/>
      <c r="I7" s="2642"/>
      <c r="J7" s="2644"/>
      <c r="K7" s="2648"/>
      <c r="L7" s="1263" t="s">
        <v>596</v>
      </c>
    </row>
    <row r="8" spans="1:12" ht="31.7" customHeight="1">
      <c r="A8" s="2654">
        <v>1</v>
      </c>
      <c r="B8" s="2655"/>
      <c r="C8" s="2656"/>
      <c r="D8" s="2661"/>
      <c r="E8" s="2664"/>
      <c r="F8" s="2665"/>
      <c r="G8" s="2666"/>
      <c r="H8" s="2673"/>
      <c r="I8" s="385"/>
      <c r="J8" s="1265" t="s">
        <v>1528</v>
      </c>
      <c r="K8" s="2649"/>
      <c r="L8" s="853"/>
    </row>
    <row r="9" spans="1:12" ht="31.7" customHeight="1">
      <c r="A9" s="2654"/>
      <c r="B9" s="2657"/>
      <c r="C9" s="2658"/>
      <c r="D9" s="2662"/>
      <c r="E9" s="2667"/>
      <c r="F9" s="2668"/>
      <c r="G9" s="2669"/>
      <c r="H9" s="2674"/>
      <c r="I9" s="381"/>
      <c r="J9" s="1268" t="s">
        <v>567</v>
      </c>
      <c r="K9" s="2650"/>
      <c r="L9" s="2652"/>
    </row>
    <row r="10" spans="1:12" ht="31.7" customHeight="1">
      <c r="A10" s="2654"/>
      <c r="B10" s="2659"/>
      <c r="C10" s="2660"/>
      <c r="D10" s="2663"/>
      <c r="E10" s="2670"/>
      <c r="F10" s="2671"/>
      <c r="G10" s="2672"/>
      <c r="H10" s="2675"/>
      <c r="I10" s="386"/>
      <c r="J10" s="1270" t="s">
        <v>568</v>
      </c>
      <c r="K10" s="2651"/>
      <c r="L10" s="2653"/>
    </row>
    <row r="11" spans="1:12" ht="31.7" customHeight="1">
      <c r="A11" s="2654">
        <v>2</v>
      </c>
      <c r="B11" s="2655"/>
      <c r="C11" s="2656"/>
      <c r="D11" s="2661"/>
      <c r="E11" s="2664"/>
      <c r="F11" s="2665"/>
      <c r="G11" s="2666"/>
      <c r="H11" s="2673"/>
      <c r="I11" s="385"/>
      <c r="J11" s="1265" t="s">
        <v>1528</v>
      </c>
      <c r="K11" s="2649"/>
      <c r="L11" s="853"/>
    </row>
    <row r="12" spans="1:12" ht="31.7" customHeight="1">
      <c r="A12" s="2654"/>
      <c r="B12" s="2657"/>
      <c r="C12" s="2658"/>
      <c r="D12" s="2662"/>
      <c r="E12" s="2667"/>
      <c r="F12" s="2668"/>
      <c r="G12" s="2669"/>
      <c r="H12" s="2674"/>
      <c r="I12" s="381"/>
      <c r="J12" s="1268" t="s">
        <v>567</v>
      </c>
      <c r="K12" s="2650"/>
      <c r="L12" s="2652"/>
    </row>
    <row r="13" spans="1:12" ht="31.7" customHeight="1">
      <c r="A13" s="2654"/>
      <c r="B13" s="2659"/>
      <c r="C13" s="2660"/>
      <c r="D13" s="2663"/>
      <c r="E13" s="2670"/>
      <c r="F13" s="2671"/>
      <c r="G13" s="2672"/>
      <c r="H13" s="2675"/>
      <c r="I13" s="386"/>
      <c r="J13" s="1270" t="s">
        <v>568</v>
      </c>
      <c r="K13" s="2651"/>
      <c r="L13" s="2653"/>
    </row>
    <row r="14" spans="1:12" ht="31.7" customHeight="1">
      <c r="A14" s="2654">
        <v>3</v>
      </c>
      <c r="B14" s="2655"/>
      <c r="C14" s="2656"/>
      <c r="D14" s="2661"/>
      <c r="E14" s="2664"/>
      <c r="F14" s="2665"/>
      <c r="G14" s="2666"/>
      <c r="H14" s="2673"/>
      <c r="I14" s="385"/>
      <c r="J14" s="1265" t="s">
        <v>1528</v>
      </c>
      <c r="K14" s="2649"/>
      <c r="L14" s="853"/>
    </row>
    <row r="15" spans="1:12" ht="31.7" customHeight="1">
      <c r="A15" s="2654"/>
      <c r="B15" s="2657"/>
      <c r="C15" s="2658"/>
      <c r="D15" s="2662"/>
      <c r="E15" s="2667"/>
      <c r="F15" s="2668"/>
      <c r="G15" s="2669"/>
      <c r="H15" s="2674"/>
      <c r="I15" s="381"/>
      <c r="J15" s="1268" t="s">
        <v>567</v>
      </c>
      <c r="K15" s="2650"/>
      <c r="L15" s="2652"/>
    </row>
    <row r="16" spans="1:12" ht="31.7" customHeight="1">
      <c r="A16" s="2654"/>
      <c r="B16" s="2659"/>
      <c r="C16" s="2660"/>
      <c r="D16" s="2663"/>
      <c r="E16" s="2670"/>
      <c r="F16" s="2671"/>
      <c r="G16" s="2672"/>
      <c r="H16" s="2675"/>
      <c r="I16" s="386"/>
      <c r="J16" s="1270" t="s">
        <v>568</v>
      </c>
      <c r="K16" s="2651"/>
      <c r="L16" s="2653"/>
    </row>
    <row r="17" spans="1:12" ht="31.7" customHeight="1">
      <c r="A17" s="2654">
        <v>4</v>
      </c>
      <c r="B17" s="2655"/>
      <c r="C17" s="2656"/>
      <c r="D17" s="2661"/>
      <c r="E17" s="2664"/>
      <c r="F17" s="2665"/>
      <c r="G17" s="2666"/>
      <c r="H17" s="2673"/>
      <c r="I17" s="385"/>
      <c r="J17" s="1265" t="s">
        <v>1528</v>
      </c>
      <c r="K17" s="2649"/>
      <c r="L17" s="853"/>
    </row>
    <row r="18" spans="1:12" ht="31.7" customHeight="1">
      <c r="A18" s="2654"/>
      <c r="B18" s="2657"/>
      <c r="C18" s="2658"/>
      <c r="D18" s="2662"/>
      <c r="E18" s="2667"/>
      <c r="F18" s="2668"/>
      <c r="G18" s="2669"/>
      <c r="H18" s="2674"/>
      <c r="I18" s="381"/>
      <c r="J18" s="1268" t="s">
        <v>567</v>
      </c>
      <c r="K18" s="2650"/>
      <c r="L18" s="2652"/>
    </row>
    <row r="19" spans="1:12" ht="31.7" customHeight="1">
      <c r="A19" s="2654"/>
      <c r="B19" s="2659"/>
      <c r="C19" s="2660"/>
      <c r="D19" s="2663"/>
      <c r="E19" s="2670"/>
      <c r="F19" s="2671"/>
      <c r="G19" s="2672"/>
      <c r="H19" s="2675"/>
      <c r="I19" s="386"/>
      <c r="J19" s="1270" t="s">
        <v>568</v>
      </c>
      <c r="K19" s="2651"/>
      <c r="L19" s="2653"/>
    </row>
    <row r="20" spans="1:12" ht="31.7" customHeight="1">
      <c r="A20" s="2654">
        <v>5</v>
      </c>
      <c r="B20" s="2655"/>
      <c r="C20" s="2656"/>
      <c r="D20" s="2661"/>
      <c r="E20" s="2664"/>
      <c r="F20" s="2665"/>
      <c r="G20" s="2666"/>
      <c r="H20" s="2673"/>
      <c r="I20" s="385"/>
      <c r="J20" s="1265" t="s">
        <v>1528</v>
      </c>
      <c r="K20" s="2649"/>
      <c r="L20" s="853"/>
    </row>
    <row r="21" spans="1:12" ht="31.7" customHeight="1">
      <c r="A21" s="2654"/>
      <c r="B21" s="2657"/>
      <c r="C21" s="2658"/>
      <c r="D21" s="2662"/>
      <c r="E21" s="2667"/>
      <c r="F21" s="2668"/>
      <c r="G21" s="2669"/>
      <c r="H21" s="2674"/>
      <c r="I21" s="381"/>
      <c r="J21" s="1268" t="s">
        <v>567</v>
      </c>
      <c r="K21" s="2650"/>
      <c r="L21" s="2652"/>
    </row>
    <row r="22" spans="1:12" ht="31.7" customHeight="1">
      <c r="A22" s="2654"/>
      <c r="B22" s="2659"/>
      <c r="C22" s="2660"/>
      <c r="D22" s="2663"/>
      <c r="E22" s="2670"/>
      <c r="F22" s="2671"/>
      <c r="G22" s="2672"/>
      <c r="H22" s="2675"/>
      <c r="I22" s="386"/>
      <c r="J22" s="1270" t="s">
        <v>568</v>
      </c>
      <c r="K22" s="2651"/>
      <c r="L22" s="2653"/>
    </row>
    <row r="23" spans="1:12" ht="31.7" customHeight="1">
      <c r="A23" s="2654">
        <v>6</v>
      </c>
      <c r="B23" s="2655"/>
      <c r="C23" s="2656"/>
      <c r="D23" s="2661"/>
      <c r="E23" s="2664"/>
      <c r="F23" s="2665"/>
      <c r="G23" s="2666"/>
      <c r="H23" s="2673"/>
      <c r="I23" s="385"/>
      <c r="J23" s="1265" t="s">
        <v>1528</v>
      </c>
      <c r="K23" s="2649"/>
      <c r="L23" s="854"/>
    </row>
    <row r="24" spans="1:12" ht="31.7" customHeight="1">
      <c r="A24" s="2654"/>
      <c r="B24" s="2657"/>
      <c r="C24" s="2658"/>
      <c r="D24" s="2662"/>
      <c r="E24" s="2667"/>
      <c r="F24" s="2668"/>
      <c r="G24" s="2669"/>
      <c r="H24" s="2674"/>
      <c r="I24" s="381"/>
      <c r="J24" s="1268" t="s">
        <v>567</v>
      </c>
      <c r="K24" s="2650"/>
      <c r="L24" s="2676"/>
    </row>
    <row r="25" spans="1:12" ht="31.7" customHeight="1">
      <c r="A25" s="2654"/>
      <c r="B25" s="2659"/>
      <c r="C25" s="2660"/>
      <c r="D25" s="2663"/>
      <c r="E25" s="2670"/>
      <c r="F25" s="2671"/>
      <c r="G25" s="2672"/>
      <c r="H25" s="2675"/>
      <c r="I25" s="386"/>
      <c r="J25" s="1270" t="s">
        <v>568</v>
      </c>
      <c r="K25" s="2651"/>
      <c r="L25" s="2653"/>
    </row>
    <row r="26" spans="1:12" ht="31.7" customHeight="1">
      <c r="A26" s="2654">
        <v>7</v>
      </c>
      <c r="B26" s="2655"/>
      <c r="C26" s="2656"/>
      <c r="D26" s="2661"/>
      <c r="E26" s="2664"/>
      <c r="F26" s="2665"/>
      <c r="G26" s="2666"/>
      <c r="H26" s="2673"/>
      <c r="I26" s="385"/>
      <c r="J26" s="1265" t="s">
        <v>1528</v>
      </c>
      <c r="K26" s="2649"/>
      <c r="L26" s="854"/>
    </row>
    <row r="27" spans="1:12" ht="31.7" customHeight="1">
      <c r="A27" s="2654"/>
      <c r="B27" s="2657"/>
      <c r="C27" s="2658"/>
      <c r="D27" s="2662"/>
      <c r="E27" s="2667"/>
      <c r="F27" s="2668"/>
      <c r="G27" s="2669"/>
      <c r="H27" s="2674"/>
      <c r="I27" s="381"/>
      <c r="J27" s="1268" t="s">
        <v>567</v>
      </c>
      <c r="K27" s="2650"/>
      <c r="L27" s="2676"/>
    </row>
    <row r="28" spans="1:12" ht="31.7" customHeight="1">
      <c r="A28" s="2654"/>
      <c r="B28" s="2659"/>
      <c r="C28" s="2660"/>
      <c r="D28" s="2663"/>
      <c r="E28" s="2670"/>
      <c r="F28" s="2671"/>
      <c r="G28" s="2672"/>
      <c r="H28" s="2675"/>
      <c r="I28" s="386"/>
      <c r="J28" s="1270" t="s">
        <v>568</v>
      </c>
      <c r="K28" s="2651"/>
      <c r="L28" s="2653"/>
    </row>
    <row r="29" spans="1:12" ht="31.7" customHeight="1">
      <c r="A29" s="2654">
        <v>8</v>
      </c>
      <c r="B29" s="2655"/>
      <c r="C29" s="2656"/>
      <c r="D29" s="2661"/>
      <c r="E29" s="2664"/>
      <c r="F29" s="2665"/>
      <c r="G29" s="2666"/>
      <c r="H29" s="2673"/>
      <c r="I29" s="385"/>
      <c r="J29" s="1265" t="s">
        <v>1528</v>
      </c>
      <c r="K29" s="2649"/>
      <c r="L29" s="854"/>
    </row>
    <row r="30" spans="1:12" ht="31.7" customHeight="1">
      <c r="A30" s="2654"/>
      <c r="B30" s="2657"/>
      <c r="C30" s="2658"/>
      <c r="D30" s="2662"/>
      <c r="E30" s="2667"/>
      <c r="F30" s="2668"/>
      <c r="G30" s="2669"/>
      <c r="H30" s="2674"/>
      <c r="I30" s="381"/>
      <c r="J30" s="1268" t="s">
        <v>567</v>
      </c>
      <c r="K30" s="2650"/>
      <c r="L30" s="2676"/>
    </row>
    <row r="31" spans="1:12" ht="31.7" customHeight="1">
      <c r="A31" s="2654"/>
      <c r="B31" s="2659"/>
      <c r="C31" s="2660"/>
      <c r="D31" s="2663"/>
      <c r="E31" s="2670"/>
      <c r="F31" s="2671"/>
      <c r="G31" s="2672"/>
      <c r="H31" s="2675"/>
      <c r="I31" s="386"/>
      <c r="J31" s="1270" t="s">
        <v>568</v>
      </c>
      <c r="K31" s="2651"/>
      <c r="L31" s="2653"/>
    </row>
    <row r="32" spans="1:12" ht="31.7" customHeight="1">
      <c r="A32" s="2654">
        <v>9</v>
      </c>
      <c r="B32" s="2655"/>
      <c r="C32" s="2656"/>
      <c r="D32" s="2661"/>
      <c r="E32" s="2664"/>
      <c r="F32" s="2665"/>
      <c r="G32" s="2666"/>
      <c r="H32" s="2673"/>
      <c r="I32" s="385"/>
      <c r="J32" s="1265" t="s">
        <v>1528</v>
      </c>
      <c r="K32" s="2649"/>
      <c r="L32" s="854"/>
    </row>
    <row r="33" spans="1:12" ht="31.7" customHeight="1">
      <c r="A33" s="2654"/>
      <c r="B33" s="2657"/>
      <c r="C33" s="2658"/>
      <c r="D33" s="2662"/>
      <c r="E33" s="2667"/>
      <c r="F33" s="2668"/>
      <c r="G33" s="2669"/>
      <c r="H33" s="2674"/>
      <c r="I33" s="381"/>
      <c r="J33" s="1268" t="s">
        <v>567</v>
      </c>
      <c r="K33" s="2650"/>
      <c r="L33" s="2676"/>
    </row>
    <row r="34" spans="1:12" ht="31.7" customHeight="1">
      <c r="A34" s="2654"/>
      <c r="B34" s="2659"/>
      <c r="C34" s="2660"/>
      <c r="D34" s="2663"/>
      <c r="E34" s="2670"/>
      <c r="F34" s="2671"/>
      <c r="G34" s="2672"/>
      <c r="H34" s="2675"/>
      <c r="I34" s="386"/>
      <c r="J34" s="1270" t="s">
        <v>568</v>
      </c>
      <c r="K34" s="2651"/>
      <c r="L34" s="2653"/>
    </row>
    <row r="35" spans="1:12" ht="31.7" customHeight="1">
      <c r="A35" s="2654">
        <v>10</v>
      </c>
      <c r="B35" s="2655"/>
      <c r="C35" s="2656"/>
      <c r="D35" s="2661"/>
      <c r="E35" s="2664"/>
      <c r="F35" s="2665"/>
      <c r="G35" s="2666"/>
      <c r="H35" s="2673"/>
      <c r="I35" s="385"/>
      <c r="J35" s="1265" t="s">
        <v>1528</v>
      </c>
      <c r="K35" s="2673"/>
      <c r="L35" s="854"/>
    </row>
    <row r="36" spans="1:12" ht="31.7" customHeight="1">
      <c r="A36" s="2680"/>
      <c r="B36" s="2657"/>
      <c r="C36" s="2658"/>
      <c r="D36" s="2662"/>
      <c r="E36" s="2667"/>
      <c r="F36" s="2668"/>
      <c r="G36" s="2669"/>
      <c r="H36" s="2674"/>
      <c r="I36" s="381"/>
      <c r="J36" s="1268" t="s">
        <v>567</v>
      </c>
      <c r="K36" s="2674"/>
      <c r="L36" s="2676"/>
    </row>
    <row r="37" spans="1:12" ht="31.7" customHeight="1" thickBot="1">
      <c r="A37" s="2681"/>
      <c r="B37" s="2682"/>
      <c r="C37" s="2683"/>
      <c r="D37" s="2684"/>
      <c r="E37" s="2685"/>
      <c r="F37" s="2686"/>
      <c r="G37" s="2687"/>
      <c r="H37" s="2678"/>
      <c r="I37" s="387"/>
      <c r="J37" s="1273" t="s">
        <v>568</v>
      </c>
      <c r="K37" s="2678"/>
      <c r="L37" s="2679"/>
    </row>
    <row r="38" spans="1:12" ht="6.75" customHeight="1">
      <c r="A38" s="65"/>
      <c r="B38" s="205"/>
      <c r="C38" s="205"/>
      <c r="D38" s="68"/>
      <c r="E38" s="382" t="s">
        <v>572</v>
      </c>
      <c r="F38" s="68"/>
      <c r="G38" s="68"/>
      <c r="H38" s="68"/>
      <c r="I38" s="68"/>
      <c r="J38" s="68"/>
      <c r="K38" s="205"/>
      <c r="L38" s="205"/>
    </row>
    <row r="39" spans="1:12" ht="18" customHeight="1">
      <c r="A39" s="2677" t="s">
        <v>597</v>
      </c>
      <c r="B39" s="2677"/>
      <c r="C39" s="2677"/>
      <c r="D39" s="2677"/>
      <c r="E39" s="2677"/>
      <c r="F39" s="2677"/>
      <c r="G39" s="2677"/>
      <c r="H39" s="2677"/>
      <c r="I39" s="2677"/>
      <c r="J39" s="2677"/>
      <c r="K39" s="2677"/>
      <c r="L39" s="2677"/>
    </row>
    <row r="40" spans="1:12" ht="18" customHeight="1">
      <c r="A40" s="2688" t="s">
        <v>598</v>
      </c>
      <c r="B40" s="2688"/>
      <c r="C40" s="2688"/>
      <c r="D40" s="2688"/>
      <c r="E40" s="2688"/>
      <c r="F40" s="2688"/>
      <c r="G40" s="2688"/>
      <c r="H40" s="2688"/>
      <c r="I40" s="2688"/>
      <c r="J40" s="2688"/>
      <c r="K40" s="2688"/>
      <c r="L40" s="2688"/>
    </row>
    <row r="41" spans="1:12" ht="18" customHeight="1">
      <c r="A41" s="2688" t="s">
        <v>599</v>
      </c>
      <c r="B41" s="2688"/>
      <c r="C41" s="2688"/>
      <c r="D41" s="2688"/>
      <c r="E41" s="2688"/>
      <c r="F41" s="2688"/>
      <c r="G41" s="2688"/>
      <c r="H41" s="2688"/>
      <c r="I41" s="2688"/>
      <c r="J41" s="2688"/>
      <c r="K41" s="2688"/>
      <c r="L41" s="2688"/>
    </row>
    <row r="42" spans="1:12" s="388" customFormat="1" ht="18" customHeight="1">
      <c r="A42" s="2689" t="s">
        <v>1580</v>
      </c>
      <c r="B42" s="2689"/>
      <c r="C42" s="2689"/>
      <c r="D42" s="2689"/>
      <c r="E42" s="2689"/>
      <c r="F42" s="2689"/>
      <c r="G42" s="2689"/>
      <c r="H42" s="2689"/>
      <c r="I42" s="2689"/>
      <c r="J42" s="2689"/>
      <c r="K42" s="2689"/>
      <c r="L42" s="2689"/>
    </row>
    <row r="43" spans="1:12" s="388" customFormat="1" ht="18" customHeight="1">
      <c r="A43" s="899" t="s">
        <v>1581</v>
      </c>
      <c r="B43" s="896"/>
      <c r="C43" s="896"/>
      <c r="D43" s="896"/>
      <c r="E43" s="896"/>
      <c r="F43" s="896"/>
      <c r="G43" s="896"/>
      <c r="H43" s="896"/>
      <c r="I43" s="896"/>
      <c r="J43" s="896"/>
      <c r="K43" s="896"/>
      <c r="L43" s="896"/>
    </row>
    <row r="44" spans="1:12" s="388" customFormat="1" ht="18" customHeight="1">
      <c r="A44" s="2689" t="s">
        <v>1582</v>
      </c>
      <c r="B44" s="2689"/>
      <c r="C44" s="2689"/>
      <c r="D44" s="2689"/>
      <c r="E44" s="2689"/>
      <c r="F44" s="2689"/>
      <c r="G44" s="2689"/>
      <c r="H44" s="2689"/>
      <c r="I44" s="2689"/>
      <c r="J44" s="2689"/>
      <c r="K44" s="2689"/>
      <c r="L44" s="2689"/>
    </row>
    <row r="45" spans="1:12" s="388" customFormat="1" ht="18" customHeight="1">
      <c r="A45" s="2689" t="s">
        <v>1583</v>
      </c>
      <c r="B45" s="2689"/>
      <c r="C45" s="2689"/>
      <c r="D45" s="2689"/>
      <c r="E45" s="2689"/>
      <c r="F45" s="2689"/>
      <c r="G45" s="2689"/>
      <c r="H45" s="2689"/>
      <c r="I45" s="2689"/>
      <c r="J45" s="2689"/>
      <c r="K45" s="2689"/>
      <c r="L45" s="2689"/>
    </row>
    <row r="46" spans="1:12" s="388" customFormat="1" ht="18" customHeight="1">
      <c r="A46" s="2689" t="s">
        <v>601</v>
      </c>
      <c r="B46" s="2689"/>
      <c r="C46" s="2689"/>
      <c r="D46" s="2689"/>
      <c r="E46" s="2689"/>
      <c r="F46" s="2689"/>
      <c r="G46" s="2689"/>
      <c r="H46" s="2689"/>
      <c r="I46" s="2689"/>
      <c r="J46" s="2689"/>
      <c r="K46" s="2689"/>
      <c r="L46" s="2689"/>
    </row>
    <row r="47" spans="1:12" s="388" customFormat="1" ht="18" customHeight="1">
      <c r="A47" s="2689" t="s">
        <v>1584</v>
      </c>
      <c r="B47" s="2689"/>
      <c r="C47" s="2689"/>
      <c r="D47" s="2689"/>
      <c r="E47" s="2689"/>
      <c r="F47" s="2689"/>
      <c r="G47" s="2689"/>
      <c r="H47" s="2689"/>
      <c r="I47" s="2689"/>
      <c r="J47" s="2689"/>
      <c r="K47" s="2689"/>
      <c r="L47" s="2689"/>
    </row>
    <row r="48" spans="1:12" s="388" customFormat="1" ht="18" customHeight="1">
      <c r="A48" s="2688" t="s">
        <v>602</v>
      </c>
      <c r="B48" s="2688"/>
      <c r="C48" s="2688"/>
      <c r="D48" s="2688"/>
      <c r="E48" s="2688"/>
      <c r="F48" s="2688"/>
      <c r="G48" s="2688"/>
      <c r="H48" s="2688"/>
      <c r="I48" s="2688"/>
      <c r="J48" s="2688"/>
      <c r="K48" s="2688"/>
      <c r="L48" s="2688"/>
    </row>
    <row r="49" spans="1:12" s="388" customFormat="1" ht="18" customHeight="1">
      <c r="A49" s="2688" t="s">
        <v>603</v>
      </c>
      <c r="B49" s="2688"/>
      <c r="C49" s="2688"/>
      <c r="D49" s="2688"/>
      <c r="E49" s="2688"/>
      <c r="F49" s="2688"/>
      <c r="G49" s="2688"/>
      <c r="H49" s="2688"/>
      <c r="I49" s="2688"/>
      <c r="J49" s="2688"/>
      <c r="K49" s="2688"/>
      <c r="L49" s="2688"/>
    </row>
    <row r="50" spans="1:12" ht="18" customHeight="1">
      <c r="A50" s="2689" t="s">
        <v>1591</v>
      </c>
      <c r="B50" s="2689"/>
      <c r="C50" s="2689"/>
      <c r="D50" s="2689"/>
      <c r="E50" s="2689"/>
      <c r="F50" s="2689"/>
      <c r="G50" s="2689"/>
      <c r="H50" s="2689"/>
      <c r="I50" s="2689"/>
      <c r="J50" s="2689"/>
      <c r="K50" s="2689"/>
      <c r="L50" s="2689"/>
    </row>
    <row r="51" spans="1:12" ht="18" customHeight="1">
      <c r="A51" s="2689" t="s">
        <v>1592</v>
      </c>
      <c r="B51" s="2689"/>
      <c r="C51" s="2689"/>
      <c r="D51" s="2689"/>
      <c r="E51" s="2689"/>
      <c r="F51" s="2689"/>
      <c r="G51" s="2689"/>
      <c r="H51" s="2689"/>
      <c r="I51" s="2689"/>
      <c r="J51" s="2689"/>
      <c r="K51" s="2689"/>
      <c r="L51" s="2689"/>
    </row>
    <row r="52" spans="1:12" ht="18" customHeight="1">
      <c r="A52" s="2689" t="s">
        <v>1274</v>
      </c>
      <c r="B52" s="2689"/>
      <c r="C52" s="2689"/>
      <c r="D52" s="2689"/>
      <c r="E52" s="2689"/>
      <c r="F52" s="2689"/>
      <c r="G52" s="2689"/>
      <c r="H52" s="2689"/>
      <c r="I52" s="2689"/>
      <c r="J52" s="2689"/>
      <c r="K52" s="2689"/>
      <c r="L52" s="2689"/>
    </row>
    <row r="53" spans="1:12" ht="18.75" customHeight="1">
      <c r="A53" s="2688"/>
      <c r="B53" s="2688"/>
      <c r="C53" s="2688"/>
      <c r="D53" s="2688"/>
      <c r="E53" s="2688"/>
      <c r="F53" s="2688"/>
      <c r="G53" s="2688"/>
      <c r="H53" s="2688"/>
      <c r="I53" s="2688"/>
      <c r="J53" s="2688"/>
      <c r="K53" s="2688"/>
      <c r="L53" s="2688"/>
    </row>
    <row r="54" spans="1:12" ht="15" customHeight="1">
      <c r="A54" s="2689" t="s">
        <v>604</v>
      </c>
      <c r="B54" s="2689"/>
      <c r="C54" s="2689"/>
      <c r="D54" s="2689"/>
      <c r="E54" s="2689"/>
      <c r="F54" s="2689"/>
      <c r="G54" s="2689"/>
      <c r="H54" s="2689"/>
      <c r="I54" s="2689"/>
      <c r="J54" s="2689"/>
      <c r="K54" s="2689"/>
      <c r="L54" s="2689"/>
    </row>
    <row r="55" spans="1:12" ht="15" customHeight="1">
      <c r="A55" s="2689" t="s">
        <v>605</v>
      </c>
      <c r="B55" s="2689"/>
      <c r="C55" s="2689"/>
      <c r="D55" s="2689"/>
      <c r="E55" s="2689"/>
      <c r="F55" s="2689"/>
      <c r="G55" s="2689"/>
      <c r="H55" s="2689"/>
      <c r="I55" s="2689"/>
      <c r="J55" s="2689"/>
      <c r="K55" s="2689"/>
      <c r="L55" s="2689"/>
    </row>
    <row r="56" spans="1:12" ht="15" customHeight="1">
      <c r="A56" s="2689" t="s">
        <v>606</v>
      </c>
      <c r="B56" s="2689"/>
      <c r="C56" s="2689"/>
      <c r="D56" s="2689"/>
      <c r="E56" s="2689"/>
      <c r="F56" s="2689"/>
      <c r="G56" s="2689"/>
      <c r="H56" s="2689"/>
      <c r="I56" s="2689"/>
      <c r="J56" s="2689"/>
      <c r="K56" s="2689"/>
      <c r="L56" s="2689"/>
    </row>
    <row r="57" spans="1:12" ht="15" customHeight="1">
      <c r="A57" s="2689" t="s">
        <v>607</v>
      </c>
      <c r="B57" s="2689"/>
      <c r="C57" s="2689"/>
      <c r="D57" s="2689"/>
      <c r="E57" s="2689"/>
      <c r="F57" s="2689"/>
      <c r="G57" s="2689"/>
      <c r="H57" s="2689"/>
      <c r="I57" s="2689"/>
      <c r="J57" s="2689"/>
      <c r="K57" s="2689"/>
      <c r="L57" s="2689"/>
    </row>
    <row r="58" spans="1:12" ht="15" customHeight="1">
      <c r="A58" s="2689"/>
      <c r="B58" s="2689"/>
      <c r="C58" s="2689"/>
      <c r="D58" s="2689"/>
      <c r="E58" s="2689"/>
      <c r="F58" s="2689"/>
      <c r="G58" s="2689"/>
      <c r="H58" s="2689"/>
      <c r="I58" s="2689"/>
      <c r="J58" s="2689"/>
      <c r="K58" s="2689"/>
      <c r="L58" s="2689"/>
    </row>
    <row r="59" spans="1:12" ht="15" customHeight="1">
      <c r="A59" s="389"/>
      <c r="B59" s="389"/>
      <c r="C59" s="389"/>
      <c r="D59" s="389"/>
      <c r="E59" s="389"/>
      <c r="F59" s="389"/>
      <c r="G59" s="389"/>
      <c r="H59" s="389"/>
      <c r="I59" s="389"/>
      <c r="J59" s="389"/>
      <c r="K59" s="389"/>
      <c r="L59" s="389"/>
    </row>
    <row r="60" spans="1:12" ht="15" customHeight="1">
      <c r="A60" s="389"/>
      <c r="B60" s="389"/>
      <c r="C60" s="389"/>
      <c r="D60" s="389"/>
      <c r="E60" s="389"/>
      <c r="F60" s="389"/>
      <c r="G60" s="389"/>
      <c r="H60" s="389"/>
      <c r="I60" s="389"/>
      <c r="J60" s="389"/>
      <c r="K60" s="389"/>
      <c r="L60" s="390"/>
    </row>
    <row r="61" spans="1:12">
      <c r="A61" s="379"/>
      <c r="B61" s="379"/>
      <c r="C61" s="379"/>
      <c r="D61" s="379"/>
      <c r="E61" s="379"/>
      <c r="F61" s="379"/>
      <c r="G61" s="379"/>
      <c r="H61" s="379"/>
      <c r="I61" s="379"/>
      <c r="J61" s="379"/>
      <c r="K61" s="379"/>
      <c r="L61" s="379"/>
    </row>
    <row r="62" spans="1:12">
      <c r="A62" s="379"/>
      <c r="B62" s="379"/>
      <c r="C62" s="379"/>
      <c r="D62" s="379"/>
      <c r="E62" s="379"/>
      <c r="F62" s="379"/>
      <c r="G62" s="379"/>
      <c r="H62" s="379"/>
      <c r="I62" s="379"/>
      <c r="J62" s="379"/>
      <c r="K62" s="379"/>
      <c r="L62" s="379"/>
    </row>
    <row r="63" spans="1:12">
      <c r="A63" s="379"/>
      <c r="B63" s="379"/>
      <c r="C63" s="379"/>
      <c r="D63" s="379"/>
      <c r="E63" s="379"/>
      <c r="F63" s="379"/>
      <c r="G63" s="379"/>
      <c r="H63" s="379"/>
      <c r="I63" s="379"/>
      <c r="J63" s="379"/>
      <c r="K63" s="379"/>
      <c r="L63" s="379"/>
    </row>
    <row r="64" spans="1:12">
      <c r="A64" s="379"/>
      <c r="B64" s="379"/>
      <c r="C64" s="379"/>
      <c r="D64" s="379"/>
      <c r="E64" s="379"/>
      <c r="F64" s="379"/>
      <c r="G64" s="379"/>
      <c r="H64" s="379"/>
      <c r="I64" s="379"/>
      <c r="J64" s="379"/>
      <c r="K64" s="379"/>
      <c r="L64" s="379"/>
    </row>
    <row r="65" spans="1:13">
      <c r="A65" s="379"/>
      <c r="B65" s="379"/>
      <c r="C65" s="379"/>
      <c r="D65" s="379"/>
      <c r="E65" s="379"/>
      <c r="F65" s="379"/>
      <c r="G65" s="379"/>
      <c r="H65" s="379"/>
      <c r="I65" s="379"/>
      <c r="J65" s="379"/>
      <c r="K65" s="379"/>
      <c r="L65" s="379"/>
    </row>
    <row r="66" spans="1:13">
      <c r="A66" s="379"/>
      <c r="B66" s="379"/>
      <c r="C66" s="379"/>
      <c r="D66" s="379"/>
      <c r="E66" s="379"/>
      <c r="F66" s="379"/>
      <c r="G66" s="379"/>
      <c r="H66" s="379"/>
      <c r="I66" s="379"/>
      <c r="J66" s="379"/>
      <c r="K66" s="379"/>
      <c r="L66" s="379"/>
      <c r="M66" s="379"/>
    </row>
    <row r="67" spans="1:13">
      <c r="A67" s="379"/>
      <c r="B67" s="379"/>
      <c r="C67" s="379"/>
      <c r="D67" s="379"/>
      <c r="E67" s="379"/>
      <c r="F67" s="379"/>
      <c r="G67" s="379"/>
      <c r="H67" s="379"/>
      <c r="I67" s="379"/>
      <c r="J67" s="379"/>
      <c r="K67" s="379"/>
      <c r="L67" s="379"/>
      <c r="M67" s="379"/>
    </row>
    <row r="68" spans="1:13">
      <c r="A68" s="379"/>
      <c r="B68" s="379"/>
      <c r="C68" s="379"/>
      <c r="D68" s="379"/>
      <c r="E68" s="379"/>
      <c r="F68" s="379"/>
      <c r="G68" s="379"/>
      <c r="H68" s="379"/>
      <c r="I68" s="379"/>
      <c r="J68" s="379"/>
      <c r="K68" s="379"/>
      <c r="L68" s="379"/>
      <c r="M68" s="379"/>
    </row>
    <row r="69" spans="1:13">
      <c r="A69" s="379"/>
      <c r="B69" s="379"/>
      <c r="C69" s="379"/>
      <c r="D69" s="379"/>
      <c r="E69" s="379"/>
      <c r="F69" s="379"/>
      <c r="G69" s="379"/>
      <c r="H69" s="379"/>
      <c r="I69" s="379"/>
      <c r="J69" s="379"/>
      <c r="K69" s="379"/>
      <c r="L69" s="379"/>
      <c r="M69" s="379"/>
    </row>
    <row r="70" spans="1:13">
      <c r="A70" s="379"/>
      <c r="B70" s="379"/>
      <c r="C70" s="379"/>
      <c r="D70" s="379"/>
      <c r="E70" s="379"/>
      <c r="F70" s="379"/>
      <c r="G70" s="379"/>
      <c r="H70" s="379"/>
      <c r="I70" s="379"/>
      <c r="J70" s="379"/>
      <c r="K70" s="379"/>
      <c r="L70" s="379"/>
      <c r="M70" s="379"/>
    </row>
    <row r="71" spans="1:13">
      <c r="A71" s="379"/>
      <c r="B71" s="379"/>
      <c r="C71" s="379"/>
      <c r="D71" s="379"/>
      <c r="E71" s="379"/>
      <c r="F71" s="379"/>
      <c r="G71" s="379"/>
      <c r="H71" s="379"/>
      <c r="I71" s="379"/>
      <c r="J71" s="379"/>
      <c r="K71" s="379"/>
      <c r="L71" s="379"/>
      <c r="M71" s="379"/>
    </row>
    <row r="72" spans="1:13">
      <c r="A72" s="379"/>
      <c r="B72" s="379"/>
      <c r="C72" s="379"/>
      <c r="D72" s="379"/>
      <c r="E72" s="379"/>
      <c r="F72" s="379"/>
      <c r="G72" s="379"/>
      <c r="H72" s="379"/>
      <c r="I72" s="379"/>
      <c r="J72" s="379"/>
      <c r="K72" s="379"/>
      <c r="L72" s="379"/>
      <c r="M72" s="379"/>
    </row>
    <row r="73" spans="1:13">
      <c r="A73" s="379"/>
      <c r="B73" s="379"/>
      <c r="C73" s="379"/>
      <c r="D73" s="379"/>
      <c r="E73" s="379"/>
      <c r="F73" s="379"/>
      <c r="G73" s="379"/>
      <c r="H73" s="379"/>
      <c r="I73" s="379"/>
      <c r="J73" s="379"/>
      <c r="K73" s="379"/>
      <c r="L73" s="379"/>
      <c r="M73" s="379"/>
    </row>
    <row r="74" spans="1:13">
      <c r="A74" s="379"/>
      <c r="B74" s="379"/>
      <c r="C74" s="379"/>
      <c r="D74" s="379"/>
      <c r="E74" s="379"/>
      <c r="F74" s="379"/>
      <c r="G74" s="379"/>
      <c r="H74" s="379"/>
      <c r="I74" s="379"/>
      <c r="J74" s="379"/>
      <c r="K74" s="379"/>
      <c r="L74" s="379"/>
      <c r="M74" s="379"/>
    </row>
    <row r="75" spans="1:13">
      <c r="A75" s="379"/>
      <c r="B75" s="379"/>
      <c r="C75" s="379"/>
      <c r="D75" s="379"/>
      <c r="E75" s="379"/>
      <c r="F75" s="379"/>
      <c r="G75" s="379"/>
      <c r="H75" s="379"/>
      <c r="I75" s="379"/>
      <c r="J75" s="379"/>
      <c r="K75" s="379"/>
      <c r="L75" s="379"/>
      <c r="M75" s="379"/>
    </row>
    <row r="76" spans="1:13">
      <c r="A76" s="379"/>
      <c r="B76" s="379"/>
      <c r="C76" s="379"/>
      <c r="D76" s="379"/>
      <c r="E76" s="379"/>
      <c r="F76" s="379"/>
      <c r="G76" s="379"/>
      <c r="H76" s="379"/>
      <c r="I76" s="379"/>
      <c r="J76" s="379"/>
      <c r="K76" s="379"/>
      <c r="L76" s="379"/>
      <c r="M76" s="379"/>
    </row>
    <row r="77" spans="1:13">
      <c r="A77" s="379"/>
      <c r="B77" s="379"/>
      <c r="C77" s="379"/>
      <c r="D77" s="379"/>
      <c r="E77" s="379"/>
      <c r="F77" s="379"/>
      <c r="G77" s="379"/>
      <c r="H77" s="379"/>
      <c r="I77" s="379"/>
      <c r="J77" s="379"/>
      <c r="K77" s="379"/>
      <c r="L77" s="379"/>
      <c r="M77" s="379"/>
    </row>
    <row r="78" spans="1:13">
      <c r="A78" s="379"/>
      <c r="B78" s="379"/>
      <c r="C78" s="379"/>
      <c r="D78" s="379"/>
      <c r="E78" s="379"/>
      <c r="F78" s="379"/>
      <c r="G78" s="379"/>
      <c r="H78" s="379"/>
      <c r="I78" s="379"/>
      <c r="J78" s="379"/>
      <c r="K78" s="379"/>
      <c r="L78" s="379"/>
      <c r="M78" s="379"/>
    </row>
    <row r="79" spans="1:13">
      <c r="A79" s="379"/>
      <c r="B79" s="379"/>
      <c r="C79" s="379"/>
      <c r="D79" s="379"/>
      <c r="E79" s="379"/>
      <c r="F79" s="379"/>
      <c r="G79" s="379"/>
      <c r="H79" s="379"/>
      <c r="I79" s="379"/>
      <c r="J79" s="379"/>
      <c r="K79" s="379"/>
      <c r="L79" s="379"/>
      <c r="M79" s="379"/>
    </row>
    <row r="80" spans="1:13">
      <c r="A80" s="379"/>
      <c r="B80" s="379"/>
      <c r="C80" s="379"/>
      <c r="D80" s="379"/>
      <c r="E80" s="379"/>
      <c r="F80" s="379"/>
      <c r="G80" s="379"/>
      <c r="H80" s="379"/>
      <c r="I80" s="379"/>
      <c r="J80" s="379"/>
      <c r="K80" s="379"/>
      <c r="L80" s="379"/>
    </row>
    <row r="81" spans="1:12">
      <c r="A81" s="379"/>
      <c r="B81" s="379"/>
      <c r="C81" s="379"/>
      <c r="D81" s="379"/>
      <c r="E81" s="379"/>
      <c r="F81" s="379"/>
      <c r="G81" s="379"/>
      <c r="H81" s="379"/>
      <c r="I81" s="379"/>
      <c r="J81" s="379"/>
      <c r="K81" s="379"/>
      <c r="L81" s="379"/>
    </row>
    <row r="82" spans="1:12">
      <c r="A82" s="379"/>
      <c r="B82" s="379"/>
      <c r="C82" s="379"/>
      <c r="D82" s="379"/>
      <c r="E82" s="379"/>
      <c r="F82" s="379"/>
      <c r="G82" s="379"/>
      <c r="H82" s="379"/>
      <c r="I82" s="379"/>
      <c r="J82" s="379"/>
      <c r="K82" s="379"/>
      <c r="L82" s="379"/>
    </row>
    <row r="83" spans="1:12">
      <c r="A83" s="379"/>
      <c r="B83" s="379"/>
      <c r="C83" s="379"/>
      <c r="D83" s="379"/>
      <c r="E83" s="379"/>
      <c r="F83" s="379"/>
      <c r="G83" s="379"/>
      <c r="H83" s="379"/>
      <c r="I83" s="379"/>
      <c r="J83" s="379"/>
      <c r="K83" s="379"/>
      <c r="L83" s="379"/>
    </row>
    <row r="84" spans="1:12">
      <c r="A84" s="379"/>
      <c r="B84" s="379"/>
      <c r="C84" s="379"/>
      <c r="D84" s="379"/>
      <c r="E84" s="379"/>
      <c r="F84" s="379"/>
      <c r="G84" s="379"/>
      <c r="H84" s="379"/>
      <c r="I84" s="379"/>
      <c r="J84" s="379"/>
      <c r="K84" s="379"/>
      <c r="L84" s="379"/>
    </row>
    <row r="85" spans="1:12">
      <c r="A85" s="379"/>
      <c r="B85" s="379"/>
      <c r="C85" s="379"/>
      <c r="D85" s="379"/>
      <c r="E85" s="379"/>
      <c r="F85" s="379"/>
      <c r="G85" s="379"/>
      <c r="H85" s="379"/>
      <c r="I85" s="379"/>
      <c r="J85" s="379"/>
      <c r="K85" s="379"/>
      <c r="L85" s="379"/>
    </row>
    <row r="86" spans="1:12">
      <c r="A86" s="379"/>
      <c r="B86" s="379"/>
      <c r="C86" s="379"/>
      <c r="D86" s="379"/>
      <c r="E86" s="379"/>
      <c r="F86" s="379"/>
      <c r="G86" s="379"/>
      <c r="H86" s="379"/>
      <c r="I86" s="379"/>
      <c r="J86" s="379"/>
      <c r="K86" s="379"/>
      <c r="L86" s="379"/>
    </row>
    <row r="87" spans="1:12">
      <c r="A87" s="379"/>
      <c r="B87" s="379"/>
      <c r="C87" s="379"/>
      <c r="D87" s="379"/>
      <c r="E87" s="379"/>
      <c r="F87" s="379"/>
      <c r="G87" s="379"/>
      <c r="H87" s="379"/>
      <c r="I87" s="379"/>
      <c r="J87" s="379"/>
      <c r="K87" s="379"/>
      <c r="L87" s="379"/>
    </row>
    <row r="88" spans="1:12">
      <c r="A88" s="379"/>
      <c r="B88" s="379"/>
      <c r="C88" s="379"/>
      <c r="D88" s="379"/>
      <c r="E88" s="379"/>
      <c r="F88" s="379"/>
      <c r="G88" s="379"/>
      <c r="H88" s="379"/>
      <c r="I88" s="379"/>
      <c r="J88" s="379"/>
      <c r="K88" s="379"/>
      <c r="L88" s="379"/>
    </row>
    <row r="89" spans="1:12">
      <c r="A89" s="379"/>
      <c r="B89" s="379"/>
      <c r="C89" s="379"/>
      <c r="D89" s="379"/>
      <c r="E89" s="379"/>
      <c r="F89" s="379"/>
      <c r="G89" s="379"/>
      <c r="H89" s="379"/>
      <c r="I89" s="379"/>
      <c r="J89" s="379"/>
      <c r="K89" s="379"/>
      <c r="L89" s="379"/>
    </row>
    <row r="90" spans="1:12">
      <c r="A90" s="379"/>
      <c r="B90" s="379"/>
      <c r="C90" s="379"/>
      <c r="D90" s="379"/>
      <c r="E90" s="379"/>
      <c r="F90" s="379"/>
      <c r="G90" s="379"/>
      <c r="H90" s="379"/>
      <c r="I90" s="379"/>
      <c r="J90" s="379"/>
      <c r="K90" s="379"/>
      <c r="L90" s="379"/>
    </row>
    <row r="91" spans="1:12">
      <c r="A91" s="379"/>
      <c r="B91" s="379"/>
      <c r="C91" s="379"/>
      <c r="D91" s="379"/>
      <c r="E91" s="379"/>
      <c r="F91" s="379"/>
      <c r="G91" s="379"/>
      <c r="H91" s="379"/>
      <c r="I91" s="379"/>
      <c r="J91" s="379"/>
      <c r="K91" s="379"/>
      <c r="L91" s="379"/>
    </row>
    <row r="92" spans="1:12">
      <c r="A92" s="379"/>
      <c r="B92" s="379"/>
      <c r="C92" s="379"/>
      <c r="D92" s="379"/>
      <c r="E92" s="379"/>
      <c r="F92" s="379"/>
      <c r="G92" s="379"/>
      <c r="H92" s="379"/>
      <c r="I92" s="379"/>
      <c r="J92" s="379"/>
      <c r="K92" s="379"/>
      <c r="L92" s="379"/>
    </row>
    <row r="93" spans="1:12">
      <c r="A93" s="379"/>
      <c r="B93" s="379"/>
      <c r="C93" s="379"/>
      <c r="D93" s="379"/>
      <c r="E93" s="379"/>
      <c r="F93" s="379"/>
      <c r="G93" s="379"/>
      <c r="H93" s="379"/>
      <c r="I93" s="379"/>
      <c r="J93" s="379"/>
      <c r="K93" s="379"/>
      <c r="L93" s="379"/>
    </row>
    <row r="94" spans="1:12">
      <c r="A94" s="379"/>
      <c r="B94" s="379"/>
      <c r="C94" s="379"/>
      <c r="D94" s="379"/>
      <c r="E94" s="379"/>
      <c r="F94" s="379"/>
      <c r="G94" s="379"/>
      <c r="H94" s="379"/>
      <c r="I94" s="379"/>
      <c r="J94" s="379"/>
      <c r="K94" s="379"/>
      <c r="L94" s="379"/>
    </row>
    <row r="95" spans="1:12">
      <c r="A95" s="379"/>
      <c r="B95" s="379"/>
      <c r="C95" s="379"/>
      <c r="D95" s="379"/>
      <c r="E95" s="379"/>
      <c r="F95" s="379"/>
      <c r="G95" s="379"/>
      <c r="H95" s="379"/>
      <c r="I95" s="379"/>
      <c r="J95" s="379"/>
      <c r="K95" s="379"/>
      <c r="L95" s="379"/>
    </row>
    <row r="96" spans="1:12">
      <c r="A96" s="379"/>
      <c r="B96" s="379"/>
      <c r="C96" s="379"/>
      <c r="D96" s="379"/>
      <c r="E96" s="379"/>
      <c r="F96" s="379"/>
      <c r="G96" s="379"/>
      <c r="H96" s="379"/>
      <c r="I96" s="379"/>
      <c r="J96" s="379"/>
      <c r="K96" s="379"/>
      <c r="L96" s="379"/>
    </row>
    <row r="97" spans="1:12">
      <c r="A97" s="379"/>
      <c r="B97" s="379"/>
      <c r="C97" s="379"/>
      <c r="D97" s="379"/>
      <c r="E97" s="379"/>
      <c r="F97" s="379"/>
      <c r="G97" s="379"/>
      <c r="H97" s="379"/>
      <c r="I97" s="379"/>
      <c r="J97" s="379"/>
      <c r="K97" s="379"/>
      <c r="L97" s="379"/>
    </row>
    <row r="98" spans="1:12">
      <c r="A98" s="379"/>
      <c r="B98" s="379"/>
      <c r="C98" s="379"/>
      <c r="D98" s="379"/>
      <c r="E98" s="379"/>
      <c r="F98" s="379"/>
      <c r="G98" s="379"/>
      <c r="H98" s="379"/>
      <c r="I98" s="379"/>
      <c r="J98" s="379"/>
      <c r="K98" s="379"/>
      <c r="L98" s="379"/>
    </row>
    <row r="99" spans="1:12">
      <c r="A99" s="379"/>
      <c r="B99" s="379"/>
      <c r="C99" s="379"/>
      <c r="D99" s="379"/>
      <c r="E99" s="379"/>
      <c r="F99" s="379"/>
      <c r="G99" s="379"/>
      <c r="H99" s="379"/>
      <c r="I99" s="379"/>
      <c r="J99" s="379"/>
      <c r="K99" s="379"/>
      <c r="L99" s="379"/>
    </row>
    <row r="100" spans="1:12">
      <c r="A100" s="379"/>
      <c r="B100" s="379"/>
      <c r="C100" s="379"/>
      <c r="D100" s="379"/>
      <c r="E100" s="379"/>
      <c r="F100" s="379"/>
      <c r="G100" s="379"/>
      <c r="H100" s="379"/>
      <c r="I100" s="379"/>
      <c r="J100" s="379"/>
      <c r="K100" s="379"/>
      <c r="L100" s="379"/>
    </row>
    <row r="101" spans="1:12">
      <c r="A101" s="379"/>
      <c r="B101" s="379"/>
      <c r="C101" s="379"/>
      <c r="D101" s="379"/>
      <c r="E101" s="379"/>
      <c r="F101" s="379"/>
      <c r="G101" s="379"/>
      <c r="H101" s="379"/>
      <c r="I101" s="379"/>
      <c r="J101" s="379"/>
      <c r="K101" s="379"/>
      <c r="L101" s="379"/>
    </row>
    <row r="102" spans="1:12">
      <c r="A102" s="379"/>
      <c r="B102" s="379"/>
      <c r="C102" s="379"/>
      <c r="D102" s="379"/>
      <c r="E102" s="379"/>
      <c r="F102" s="379"/>
      <c r="G102" s="379"/>
      <c r="H102" s="379"/>
      <c r="I102" s="379"/>
      <c r="J102" s="379"/>
      <c r="K102" s="379"/>
      <c r="L102" s="379"/>
    </row>
    <row r="103" spans="1:12">
      <c r="A103" s="379"/>
      <c r="B103" s="379"/>
      <c r="C103" s="379"/>
      <c r="D103" s="379"/>
      <c r="E103" s="379"/>
      <c r="F103" s="379"/>
      <c r="G103" s="379"/>
      <c r="H103" s="379"/>
      <c r="I103" s="379"/>
      <c r="J103" s="379"/>
      <c r="K103" s="379"/>
      <c r="L103" s="379"/>
    </row>
    <row r="104" spans="1:12">
      <c r="A104" s="379"/>
      <c r="B104" s="379"/>
      <c r="C104" s="379"/>
      <c r="D104" s="379"/>
      <c r="E104" s="379"/>
      <c r="F104" s="379"/>
      <c r="G104" s="379"/>
      <c r="H104" s="379"/>
      <c r="I104" s="379"/>
      <c r="J104" s="379"/>
      <c r="K104" s="379"/>
      <c r="L104" s="379"/>
    </row>
    <row r="105" spans="1:12">
      <c r="A105" s="379"/>
      <c r="B105" s="379"/>
      <c r="C105" s="379"/>
      <c r="D105" s="379"/>
      <c r="E105" s="379"/>
      <c r="F105" s="379"/>
      <c r="G105" s="379"/>
      <c r="H105" s="379"/>
      <c r="I105" s="379"/>
      <c r="J105" s="379"/>
      <c r="K105" s="379"/>
      <c r="L105" s="379"/>
    </row>
    <row r="106" spans="1:12">
      <c r="A106" s="379"/>
      <c r="B106" s="379"/>
      <c r="C106" s="379"/>
      <c r="D106" s="379"/>
      <c r="E106" s="379"/>
      <c r="F106" s="379"/>
      <c r="G106" s="379"/>
      <c r="H106" s="379"/>
      <c r="I106" s="379"/>
      <c r="J106" s="379"/>
      <c r="K106" s="379"/>
      <c r="L106" s="379"/>
    </row>
    <row r="107" spans="1:12">
      <c r="A107" s="379"/>
      <c r="B107" s="379"/>
      <c r="C107" s="379"/>
      <c r="D107" s="379"/>
      <c r="E107" s="379"/>
      <c r="F107" s="379"/>
      <c r="G107" s="379"/>
      <c r="H107" s="379"/>
      <c r="I107" s="379"/>
      <c r="J107" s="379"/>
      <c r="K107" s="379"/>
      <c r="L107" s="379"/>
    </row>
    <row r="108" spans="1:12">
      <c r="A108" s="379"/>
      <c r="B108" s="379"/>
      <c r="C108" s="379"/>
      <c r="D108" s="379"/>
      <c r="E108" s="379"/>
      <c r="F108" s="379"/>
      <c r="G108" s="379"/>
      <c r="H108" s="379"/>
      <c r="I108" s="379"/>
      <c r="J108" s="379"/>
      <c r="K108" s="379"/>
      <c r="L108" s="379"/>
    </row>
    <row r="109" spans="1:12">
      <c r="A109" s="379"/>
      <c r="B109" s="379"/>
      <c r="C109" s="379"/>
      <c r="D109" s="379"/>
      <c r="E109" s="379"/>
      <c r="F109" s="379"/>
      <c r="G109" s="379"/>
      <c r="H109" s="379"/>
      <c r="I109" s="379"/>
      <c r="J109" s="379"/>
      <c r="K109" s="379"/>
      <c r="L109" s="379"/>
    </row>
    <row r="110" spans="1:12">
      <c r="A110" s="379"/>
      <c r="B110" s="379"/>
      <c r="C110" s="379"/>
      <c r="D110" s="379"/>
      <c r="E110" s="379"/>
      <c r="F110" s="379"/>
      <c r="G110" s="379"/>
      <c r="H110" s="379"/>
      <c r="I110" s="379"/>
      <c r="J110" s="379"/>
      <c r="K110" s="379"/>
      <c r="L110" s="379"/>
    </row>
    <row r="111" spans="1:12">
      <c r="A111" s="379"/>
      <c r="B111" s="379"/>
      <c r="C111" s="379"/>
      <c r="D111" s="379"/>
      <c r="E111" s="379"/>
      <c r="F111" s="379"/>
      <c r="G111" s="379"/>
      <c r="H111" s="379"/>
      <c r="I111" s="379"/>
      <c r="J111" s="379"/>
      <c r="K111" s="379"/>
      <c r="L111" s="379"/>
    </row>
    <row r="112" spans="1:12">
      <c r="A112" s="379"/>
      <c r="B112" s="379"/>
      <c r="C112" s="379"/>
      <c r="D112" s="379"/>
      <c r="E112" s="379"/>
      <c r="F112" s="379"/>
      <c r="G112" s="379"/>
      <c r="H112" s="379"/>
      <c r="I112" s="379"/>
      <c r="J112" s="379"/>
      <c r="K112" s="379"/>
      <c r="L112" s="379"/>
    </row>
    <row r="113" spans="1:12">
      <c r="A113" s="379"/>
      <c r="B113" s="379"/>
      <c r="C113" s="379"/>
      <c r="D113" s="379"/>
      <c r="E113" s="379"/>
      <c r="F113" s="379"/>
      <c r="G113" s="379"/>
      <c r="H113" s="379"/>
      <c r="I113" s="379"/>
      <c r="J113" s="379"/>
      <c r="K113" s="379"/>
      <c r="L113" s="379"/>
    </row>
    <row r="114" spans="1:12">
      <c r="A114" s="379"/>
      <c r="B114" s="379"/>
      <c r="C114" s="379"/>
      <c r="D114" s="379"/>
      <c r="E114" s="379"/>
      <c r="F114" s="379"/>
      <c r="G114" s="379"/>
      <c r="H114" s="379"/>
      <c r="I114" s="379"/>
      <c r="J114" s="379"/>
      <c r="K114" s="379"/>
      <c r="L114" s="379"/>
    </row>
    <row r="115" spans="1:12">
      <c r="A115" s="379"/>
      <c r="B115" s="379"/>
      <c r="C115" s="379"/>
      <c r="D115" s="379"/>
      <c r="E115" s="379"/>
      <c r="F115" s="379"/>
      <c r="G115" s="379"/>
      <c r="H115" s="379"/>
      <c r="I115" s="379"/>
      <c r="J115" s="379"/>
      <c r="K115" s="379"/>
      <c r="L115" s="379"/>
    </row>
    <row r="116" spans="1:12">
      <c r="A116" s="379"/>
      <c r="B116" s="379"/>
      <c r="C116" s="379"/>
      <c r="D116" s="379"/>
      <c r="E116" s="379"/>
      <c r="F116" s="379"/>
      <c r="G116" s="379"/>
      <c r="H116" s="379"/>
      <c r="I116" s="379"/>
      <c r="J116" s="379"/>
      <c r="K116" s="379"/>
      <c r="L116" s="379"/>
    </row>
    <row r="117" spans="1:12">
      <c r="A117" s="379"/>
      <c r="B117" s="379"/>
      <c r="C117" s="379"/>
      <c r="D117" s="379"/>
      <c r="E117" s="379"/>
      <c r="F117" s="379"/>
      <c r="G117" s="379"/>
      <c r="H117" s="379"/>
      <c r="I117" s="379"/>
      <c r="J117" s="379"/>
      <c r="K117" s="379"/>
      <c r="L117" s="379"/>
    </row>
    <row r="118" spans="1:12">
      <c r="A118" s="379"/>
      <c r="B118" s="379"/>
      <c r="C118" s="379"/>
      <c r="D118" s="379"/>
      <c r="E118" s="379"/>
      <c r="F118" s="379"/>
      <c r="G118" s="379"/>
      <c r="H118" s="379"/>
      <c r="I118" s="379"/>
      <c r="J118" s="379"/>
      <c r="K118" s="379"/>
      <c r="L118" s="379"/>
    </row>
    <row r="119" spans="1:12">
      <c r="A119" s="379"/>
      <c r="B119" s="379"/>
      <c r="C119" s="379"/>
      <c r="D119" s="379"/>
      <c r="E119" s="379"/>
      <c r="F119" s="379"/>
      <c r="G119" s="379"/>
      <c r="H119" s="379"/>
      <c r="I119" s="379"/>
      <c r="J119" s="379"/>
      <c r="K119" s="379"/>
      <c r="L119" s="379"/>
    </row>
    <row r="120" spans="1:12">
      <c r="A120" s="379"/>
      <c r="B120" s="379"/>
      <c r="C120" s="379"/>
      <c r="D120" s="379"/>
      <c r="E120" s="379"/>
      <c r="F120" s="379"/>
      <c r="G120" s="379"/>
      <c r="H120" s="379"/>
      <c r="I120" s="379"/>
      <c r="J120" s="379"/>
      <c r="K120" s="379"/>
      <c r="L120" s="379"/>
    </row>
    <row r="121" spans="1:12">
      <c r="A121" s="379"/>
      <c r="B121" s="379"/>
      <c r="C121" s="379"/>
      <c r="D121" s="379"/>
      <c r="E121" s="379"/>
      <c r="F121" s="379"/>
      <c r="G121" s="379"/>
      <c r="H121" s="379"/>
      <c r="I121" s="379"/>
      <c r="J121" s="379"/>
      <c r="K121" s="379"/>
      <c r="L121" s="379"/>
    </row>
    <row r="122" spans="1:12">
      <c r="A122" s="379"/>
      <c r="B122" s="379"/>
      <c r="C122" s="379"/>
      <c r="D122" s="379"/>
      <c r="E122" s="379"/>
      <c r="F122" s="379"/>
      <c r="G122" s="379"/>
      <c r="H122" s="379"/>
      <c r="I122" s="379"/>
      <c r="J122" s="379"/>
      <c r="K122" s="379"/>
      <c r="L122" s="379"/>
    </row>
    <row r="123" spans="1:12">
      <c r="A123" s="379"/>
      <c r="B123" s="379"/>
      <c r="C123" s="379"/>
      <c r="D123" s="379"/>
      <c r="E123" s="379"/>
      <c r="F123" s="379"/>
      <c r="G123" s="379"/>
      <c r="H123" s="379"/>
      <c r="I123" s="379"/>
      <c r="J123" s="379"/>
      <c r="K123" s="379"/>
      <c r="L123" s="379"/>
    </row>
    <row r="124" spans="1:12">
      <c r="A124" s="379"/>
      <c r="B124" s="379"/>
      <c r="C124" s="379"/>
      <c r="D124" s="379"/>
      <c r="E124" s="379"/>
      <c r="F124" s="379"/>
      <c r="G124" s="379"/>
      <c r="H124" s="379"/>
      <c r="I124" s="379"/>
      <c r="J124" s="379"/>
      <c r="K124" s="379"/>
      <c r="L124" s="379"/>
    </row>
    <row r="125" spans="1:12">
      <c r="A125" s="379"/>
      <c r="B125" s="379"/>
      <c r="C125" s="379"/>
      <c r="D125" s="379"/>
      <c r="E125" s="379"/>
      <c r="F125" s="379"/>
      <c r="G125" s="379"/>
      <c r="H125" s="379"/>
      <c r="I125" s="379"/>
      <c r="J125" s="379"/>
      <c r="K125" s="379"/>
      <c r="L125" s="379"/>
    </row>
    <row r="126" spans="1:12">
      <c r="A126" s="379"/>
      <c r="B126" s="379"/>
      <c r="C126" s="379"/>
      <c r="D126" s="379"/>
      <c r="E126" s="379"/>
      <c r="F126" s="379"/>
      <c r="G126" s="379"/>
      <c r="H126" s="379"/>
      <c r="I126" s="379"/>
      <c r="J126" s="379"/>
      <c r="K126" s="379"/>
      <c r="L126" s="379"/>
    </row>
    <row r="127" spans="1:12">
      <c r="A127" s="379"/>
      <c r="B127" s="379"/>
      <c r="C127" s="379"/>
      <c r="D127" s="379"/>
      <c r="E127" s="379"/>
      <c r="F127" s="379"/>
      <c r="G127" s="379"/>
      <c r="H127" s="379"/>
      <c r="I127" s="379"/>
      <c r="J127" s="379"/>
      <c r="K127" s="379"/>
      <c r="L127" s="379"/>
    </row>
    <row r="128" spans="1:12">
      <c r="A128" s="379"/>
      <c r="B128" s="379"/>
      <c r="C128" s="379"/>
      <c r="D128" s="379"/>
      <c r="E128" s="379"/>
      <c r="F128" s="379"/>
      <c r="G128" s="379"/>
      <c r="H128" s="379"/>
      <c r="I128" s="379"/>
      <c r="J128" s="379"/>
      <c r="K128" s="379"/>
      <c r="L128" s="379"/>
    </row>
    <row r="129" spans="1:12">
      <c r="A129" s="379"/>
      <c r="B129" s="379"/>
      <c r="C129" s="379"/>
      <c r="D129" s="379"/>
      <c r="E129" s="379"/>
      <c r="F129" s="379"/>
      <c r="G129" s="379"/>
      <c r="H129" s="379"/>
      <c r="I129" s="379"/>
      <c r="J129" s="379"/>
      <c r="K129" s="379"/>
      <c r="L129" s="379"/>
    </row>
    <row r="130" spans="1:12">
      <c r="A130" s="379"/>
      <c r="B130" s="379"/>
      <c r="C130" s="379"/>
      <c r="D130" s="379"/>
      <c r="E130" s="379"/>
      <c r="F130" s="379"/>
      <c r="G130" s="379"/>
      <c r="H130" s="379"/>
      <c r="I130" s="379"/>
      <c r="J130" s="379"/>
      <c r="K130" s="379"/>
      <c r="L130" s="379"/>
    </row>
    <row r="131" spans="1:12">
      <c r="A131" s="379"/>
      <c r="B131" s="379"/>
      <c r="C131" s="379"/>
      <c r="D131" s="379"/>
      <c r="E131" s="379"/>
      <c r="F131" s="379"/>
      <c r="G131" s="379"/>
      <c r="H131" s="379"/>
      <c r="I131" s="379"/>
      <c r="J131" s="379"/>
      <c r="K131" s="379"/>
      <c r="L131" s="379"/>
    </row>
    <row r="132" spans="1:12">
      <c r="A132" s="379"/>
      <c r="B132" s="379"/>
      <c r="C132" s="379"/>
      <c r="D132" s="379"/>
      <c r="E132" s="379"/>
      <c r="F132" s="379"/>
      <c r="G132" s="379"/>
      <c r="H132" s="379"/>
      <c r="I132" s="379"/>
      <c r="J132" s="379"/>
      <c r="K132" s="379"/>
      <c r="L132" s="379"/>
    </row>
    <row r="133" spans="1:12">
      <c r="A133" s="379"/>
      <c r="B133" s="379"/>
      <c r="C133" s="379"/>
      <c r="D133" s="379"/>
      <c r="E133" s="379"/>
      <c r="F133" s="379"/>
      <c r="G133" s="379"/>
      <c r="H133" s="379"/>
      <c r="I133" s="379"/>
      <c r="J133" s="379"/>
      <c r="K133" s="379"/>
      <c r="L133" s="379"/>
    </row>
    <row r="134" spans="1:12">
      <c r="A134" s="379"/>
      <c r="B134" s="379"/>
      <c r="C134" s="379"/>
      <c r="D134" s="379"/>
      <c r="E134" s="379"/>
      <c r="F134" s="379"/>
      <c r="G134" s="379"/>
      <c r="H134" s="379"/>
      <c r="I134" s="379"/>
      <c r="J134" s="379"/>
      <c r="K134" s="379"/>
      <c r="L134" s="379"/>
    </row>
    <row r="135" spans="1:12">
      <c r="A135" s="379"/>
      <c r="B135" s="379"/>
      <c r="C135" s="379"/>
      <c r="D135" s="379"/>
      <c r="E135" s="379"/>
      <c r="F135" s="379"/>
      <c r="G135" s="379"/>
      <c r="H135" s="379"/>
      <c r="I135" s="379"/>
      <c r="J135" s="379"/>
      <c r="K135" s="379"/>
      <c r="L135" s="379"/>
    </row>
    <row r="136" spans="1:12">
      <c r="A136" s="379"/>
      <c r="B136" s="379"/>
      <c r="C136" s="379"/>
      <c r="D136" s="379"/>
      <c r="E136" s="379"/>
      <c r="F136" s="379"/>
      <c r="G136" s="379"/>
      <c r="H136" s="379"/>
      <c r="I136" s="379"/>
      <c r="J136" s="379"/>
      <c r="K136" s="379"/>
      <c r="L136" s="379"/>
    </row>
    <row r="137" spans="1:12">
      <c r="A137" s="379"/>
      <c r="B137" s="379"/>
      <c r="C137" s="379"/>
      <c r="D137" s="379"/>
      <c r="E137" s="379"/>
      <c r="F137" s="379"/>
      <c r="G137" s="379"/>
      <c r="H137" s="379"/>
      <c r="I137" s="379"/>
      <c r="J137" s="379"/>
      <c r="K137" s="379"/>
      <c r="L137" s="379"/>
    </row>
    <row r="138" spans="1:12">
      <c r="A138" s="379"/>
      <c r="B138" s="379"/>
      <c r="C138" s="379"/>
      <c r="D138" s="379"/>
      <c r="E138" s="379"/>
      <c r="F138" s="379"/>
      <c r="G138" s="379"/>
      <c r="H138" s="379"/>
      <c r="I138" s="379"/>
      <c r="J138" s="379"/>
      <c r="K138" s="379"/>
      <c r="L138" s="379"/>
    </row>
    <row r="139" spans="1:12">
      <c r="A139" s="379"/>
      <c r="B139" s="379"/>
      <c r="C139" s="379"/>
      <c r="D139" s="379"/>
      <c r="E139" s="379"/>
      <c r="F139" s="379"/>
      <c r="G139" s="379"/>
      <c r="H139" s="379"/>
      <c r="I139" s="379"/>
      <c r="J139" s="379"/>
      <c r="K139" s="379"/>
      <c r="L139" s="379"/>
    </row>
    <row r="140" spans="1:12">
      <c r="A140" s="379"/>
      <c r="B140" s="379"/>
      <c r="C140" s="379"/>
      <c r="D140" s="379"/>
      <c r="E140" s="379"/>
      <c r="F140" s="379"/>
      <c r="G140" s="379"/>
      <c r="H140" s="379"/>
      <c r="I140" s="379"/>
      <c r="J140" s="379"/>
      <c r="K140" s="379"/>
      <c r="L140" s="379"/>
    </row>
    <row r="141" spans="1:12">
      <c r="A141" s="379"/>
      <c r="B141" s="379"/>
      <c r="C141" s="379"/>
      <c r="D141" s="379"/>
      <c r="E141" s="379"/>
      <c r="F141" s="379"/>
      <c r="G141" s="379"/>
      <c r="H141" s="379"/>
      <c r="I141" s="379"/>
      <c r="J141" s="379"/>
      <c r="K141" s="379"/>
      <c r="L141" s="379"/>
    </row>
    <row r="142" spans="1:12">
      <c r="A142" s="379"/>
      <c r="B142" s="379"/>
      <c r="C142" s="379"/>
      <c r="D142" s="379"/>
      <c r="E142" s="379"/>
      <c r="F142" s="379"/>
      <c r="G142" s="379"/>
      <c r="H142" s="379"/>
      <c r="I142" s="379"/>
      <c r="J142" s="379"/>
      <c r="K142" s="379"/>
      <c r="L142" s="379"/>
    </row>
    <row r="143" spans="1:12">
      <c r="A143" s="379"/>
      <c r="B143" s="379"/>
      <c r="C143" s="379"/>
      <c r="D143" s="379"/>
      <c r="E143" s="379"/>
      <c r="F143" s="379"/>
      <c r="G143" s="379"/>
      <c r="H143" s="379"/>
      <c r="I143" s="379"/>
      <c r="J143" s="379"/>
      <c r="K143" s="379"/>
      <c r="L143" s="379"/>
    </row>
    <row r="144" spans="1:12">
      <c r="A144" s="379"/>
      <c r="B144" s="379"/>
      <c r="C144" s="379"/>
      <c r="D144" s="379"/>
      <c r="E144" s="379"/>
      <c r="F144" s="379"/>
      <c r="G144" s="379"/>
      <c r="H144" s="379"/>
      <c r="I144" s="379"/>
      <c r="J144" s="379"/>
      <c r="K144" s="379"/>
      <c r="L144" s="379"/>
    </row>
    <row r="145" spans="1:12">
      <c r="A145" s="379"/>
      <c r="B145" s="379"/>
      <c r="C145" s="379"/>
      <c r="D145" s="379"/>
      <c r="E145" s="379"/>
      <c r="F145" s="379"/>
      <c r="G145" s="379"/>
      <c r="H145" s="379"/>
      <c r="I145" s="379"/>
      <c r="J145" s="379"/>
      <c r="K145" s="379"/>
      <c r="L145" s="379"/>
    </row>
    <row r="146" spans="1:12">
      <c r="A146" s="379"/>
      <c r="B146" s="379"/>
      <c r="C146" s="379"/>
      <c r="D146" s="379"/>
      <c r="E146" s="379"/>
      <c r="F146" s="379"/>
      <c r="G146" s="379"/>
      <c r="H146" s="379"/>
      <c r="I146" s="379"/>
      <c r="J146" s="379"/>
      <c r="K146" s="379"/>
      <c r="L146" s="379"/>
    </row>
    <row r="147" spans="1:12">
      <c r="A147" s="379"/>
      <c r="B147" s="379"/>
      <c r="C147" s="379"/>
      <c r="D147" s="379"/>
      <c r="E147" s="379"/>
      <c r="F147" s="379"/>
      <c r="G147" s="379"/>
      <c r="H147" s="379"/>
      <c r="I147" s="379"/>
      <c r="J147" s="379"/>
      <c r="K147" s="379"/>
      <c r="L147" s="379"/>
    </row>
    <row r="148" spans="1:12">
      <c r="A148" s="379"/>
      <c r="B148" s="379"/>
      <c r="C148" s="379"/>
      <c r="D148" s="379"/>
      <c r="E148" s="379"/>
      <c r="F148" s="379"/>
      <c r="G148" s="379"/>
      <c r="H148" s="379"/>
      <c r="I148" s="379"/>
      <c r="J148" s="379"/>
      <c r="K148" s="379"/>
      <c r="L148" s="379"/>
    </row>
    <row r="149" spans="1:12">
      <c r="A149" s="377"/>
      <c r="B149" s="377"/>
      <c r="C149" s="377"/>
      <c r="D149" s="377"/>
      <c r="E149" s="377"/>
      <c r="F149" s="377"/>
      <c r="G149" s="377"/>
      <c r="H149" s="377"/>
      <c r="I149" s="377"/>
      <c r="J149" s="377"/>
      <c r="K149" s="377"/>
      <c r="L149" s="377"/>
    </row>
    <row r="150" spans="1:12">
      <c r="A150" s="377"/>
      <c r="B150" s="377"/>
      <c r="C150" s="377"/>
      <c r="D150" s="377"/>
      <c r="E150" s="377"/>
      <c r="F150" s="377"/>
      <c r="G150" s="377"/>
      <c r="H150" s="377"/>
      <c r="I150" s="377"/>
      <c r="J150" s="377"/>
      <c r="K150" s="377"/>
      <c r="L150" s="377"/>
    </row>
    <row r="151" spans="1:12">
      <c r="A151" s="377"/>
      <c r="B151" s="377"/>
      <c r="C151" s="377"/>
      <c r="D151" s="377"/>
      <c r="E151" s="377"/>
      <c r="F151" s="377"/>
      <c r="G151" s="377"/>
      <c r="H151" s="377"/>
      <c r="I151" s="377"/>
      <c r="J151" s="377"/>
      <c r="K151" s="377"/>
      <c r="L151" s="377"/>
    </row>
    <row r="152" spans="1:12">
      <c r="A152" s="377"/>
      <c r="B152" s="377"/>
      <c r="C152" s="377"/>
      <c r="D152" s="377"/>
      <c r="E152" s="377"/>
      <c r="F152" s="377"/>
      <c r="G152" s="377"/>
      <c r="H152" s="377"/>
      <c r="I152" s="377"/>
      <c r="J152" s="377"/>
      <c r="K152" s="377"/>
      <c r="L152" s="377"/>
    </row>
    <row r="153" spans="1:12">
      <c r="A153" s="377"/>
      <c r="B153" s="377"/>
      <c r="C153" s="377"/>
      <c r="D153" s="377"/>
      <c r="E153" s="377"/>
      <c r="F153" s="377"/>
      <c r="G153" s="377"/>
      <c r="H153" s="377"/>
      <c r="I153" s="377"/>
      <c r="J153" s="377"/>
      <c r="K153" s="377"/>
      <c r="L153" s="377"/>
    </row>
    <row r="154" spans="1:12">
      <c r="A154" s="377"/>
      <c r="B154" s="377"/>
      <c r="C154" s="377"/>
      <c r="D154" s="377"/>
      <c r="E154" s="377"/>
      <c r="F154" s="377"/>
      <c r="G154" s="377"/>
      <c r="H154" s="377"/>
      <c r="I154" s="377"/>
      <c r="J154" s="377"/>
      <c r="K154" s="377"/>
      <c r="L154" s="377"/>
    </row>
    <row r="155" spans="1:12">
      <c r="A155" s="377"/>
      <c r="B155" s="377"/>
      <c r="C155" s="377"/>
      <c r="D155" s="377"/>
      <c r="E155" s="377"/>
      <c r="F155" s="377"/>
      <c r="G155" s="377"/>
      <c r="H155" s="377"/>
      <c r="I155" s="377"/>
      <c r="J155" s="377"/>
      <c r="K155" s="377"/>
      <c r="L155" s="377"/>
    </row>
    <row r="156" spans="1:12">
      <c r="A156" s="377"/>
      <c r="B156" s="377"/>
      <c r="C156" s="377"/>
      <c r="D156" s="377"/>
      <c r="E156" s="377"/>
      <c r="F156" s="377"/>
      <c r="G156" s="377"/>
      <c r="H156" s="377"/>
      <c r="I156" s="377"/>
      <c r="J156" s="377"/>
      <c r="K156" s="377"/>
      <c r="L156" s="377"/>
    </row>
    <row r="157" spans="1:12">
      <c r="A157" s="377"/>
      <c r="B157" s="377"/>
      <c r="C157" s="377"/>
      <c r="D157" s="377"/>
      <c r="E157" s="377"/>
      <c r="F157" s="377"/>
      <c r="G157" s="377"/>
      <c r="H157" s="377"/>
      <c r="I157" s="377"/>
      <c r="J157" s="377"/>
      <c r="K157" s="377"/>
      <c r="L157" s="377"/>
    </row>
    <row r="158" spans="1:12">
      <c r="A158" s="377"/>
      <c r="B158" s="377"/>
      <c r="C158" s="377"/>
      <c r="D158" s="377"/>
      <c r="E158" s="377"/>
      <c r="F158" s="377"/>
      <c r="G158" s="377"/>
      <c r="H158" s="377"/>
      <c r="I158" s="377"/>
      <c r="J158" s="377"/>
      <c r="K158" s="377"/>
      <c r="L158" s="377"/>
    </row>
    <row r="159" spans="1:12">
      <c r="A159" s="377"/>
      <c r="B159" s="377"/>
      <c r="C159" s="377"/>
      <c r="D159" s="377"/>
      <c r="E159" s="377"/>
      <c r="F159" s="377"/>
      <c r="G159" s="377"/>
      <c r="H159" s="377"/>
      <c r="I159" s="377"/>
      <c r="J159" s="377"/>
      <c r="K159" s="377"/>
      <c r="L159" s="377"/>
    </row>
    <row r="160" spans="1:12">
      <c r="A160" s="377"/>
      <c r="B160" s="377"/>
      <c r="C160" s="377"/>
      <c r="D160" s="377"/>
      <c r="E160" s="377"/>
      <c r="F160" s="377"/>
      <c r="G160" s="377"/>
      <c r="H160" s="377"/>
      <c r="I160" s="377"/>
      <c r="J160" s="377"/>
      <c r="K160" s="377"/>
      <c r="L160" s="377"/>
    </row>
    <row r="161" spans="1:12">
      <c r="A161" s="377"/>
      <c r="B161" s="377"/>
      <c r="C161" s="377"/>
      <c r="D161" s="377"/>
      <c r="E161" s="377"/>
      <c r="F161" s="377"/>
      <c r="G161" s="377"/>
      <c r="H161" s="377"/>
      <c r="I161" s="377"/>
      <c r="J161" s="377"/>
      <c r="K161" s="377"/>
      <c r="L161" s="377"/>
    </row>
    <row r="162" spans="1:12">
      <c r="A162" s="377"/>
      <c r="B162" s="377"/>
      <c r="C162" s="377"/>
      <c r="D162" s="377"/>
      <c r="E162" s="377"/>
      <c r="F162" s="377"/>
      <c r="G162" s="377"/>
      <c r="H162" s="377"/>
      <c r="I162" s="377"/>
      <c r="J162" s="377"/>
      <c r="K162" s="377"/>
      <c r="L162" s="377"/>
    </row>
    <row r="163" spans="1:12">
      <c r="A163" s="377"/>
      <c r="B163" s="377"/>
      <c r="C163" s="377"/>
      <c r="D163" s="377"/>
      <c r="E163" s="377"/>
      <c r="F163" s="377"/>
      <c r="G163" s="377"/>
      <c r="H163" s="377"/>
      <c r="I163" s="377"/>
      <c r="J163" s="377"/>
      <c r="K163" s="377"/>
      <c r="L163" s="377"/>
    </row>
    <row r="164" spans="1:12">
      <c r="A164" s="377"/>
      <c r="B164" s="377"/>
      <c r="C164" s="377"/>
      <c r="D164" s="377"/>
      <c r="E164" s="377"/>
      <c r="F164" s="377"/>
      <c r="G164" s="377"/>
      <c r="H164" s="377"/>
      <c r="I164" s="377"/>
      <c r="J164" s="377"/>
      <c r="K164" s="377"/>
      <c r="L164" s="377"/>
    </row>
    <row r="165" spans="1:12">
      <c r="A165" s="377"/>
      <c r="B165" s="377"/>
      <c r="C165" s="377"/>
      <c r="D165" s="377"/>
      <c r="E165" s="377"/>
      <c r="F165" s="377"/>
      <c r="G165" s="377"/>
      <c r="H165" s="377"/>
      <c r="I165" s="377"/>
      <c r="J165" s="377"/>
      <c r="K165" s="377"/>
      <c r="L165" s="377"/>
    </row>
    <row r="166" spans="1:12">
      <c r="A166" s="377"/>
      <c r="B166" s="377"/>
      <c r="C166" s="377"/>
      <c r="D166" s="377"/>
      <c r="E166" s="377"/>
      <c r="F166" s="377"/>
      <c r="G166" s="377"/>
      <c r="H166" s="377"/>
      <c r="I166" s="377"/>
      <c r="J166" s="377"/>
      <c r="K166" s="377"/>
      <c r="L166" s="377"/>
    </row>
    <row r="167" spans="1:12">
      <c r="A167" s="377"/>
      <c r="B167" s="377"/>
      <c r="C167" s="377"/>
      <c r="D167" s="377"/>
      <c r="E167" s="377"/>
      <c r="F167" s="377"/>
      <c r="G167" s="377"/>
      <c r="H167" s="377"/>
      <c r="I167" s="377"/>
      <c r="J167" s="377"/>
      <c r="K167" s="377"/>
      <c r="L167" s="377"/>
    </row>
    <row r="168" spans="1:12">
      <c r="A168" s="377"/>
      <c r="B168" s="377"/>
      <c r="C168" s="377"/>
      <c r="D168" s="377"/>
      <c r="E168" s="377"/>
      <c r="F168" s="377"/>
      <c r="G168" s="377"/>
      <c r="H168" s="377"/>
      <c r="I168" s="377"/>
      <c r="J168" s="377"/>
      <c r="K168" s="377"/>
      <c r="L168" s="377"/>
    </row>
    <row r="169" spans="1:12">
      <c r="A169" s="377"/>
      <c r="B169" s="377"/>
      <c r="C169" s="377"/>
      <c r="D169" s="377"/>
      <c r="E169" s="377"/>
      <c r="F169" s="377"/>
      <c r="G169" s="377"/>
      <c r="H169" s="377"/>
      <c r="I169" s="377"/>
      <c r="J169" s="377"/>
      <c r="K169" s="377"/>
      <c r="L169" s="377"/>
    </row>
  </sheetData>
  <sheetProtection sheet="1" objects="1" scenarios="1" formatCells="0" formatRows="0" insertRows="0" deleteRows="0"/>
  <mergeCells count="100">
    <mergeCell ref="A57:L57"/>
    <mergeCell ref="A58:L58"/>
    <mergeCell ref="A51:L51"/>
    <mergeCell ref="A52:L52"/>
    <mergeCell ref="A53:L53"/>
    <mergeCell ref="A54:L54"/>
    <mergeCell ref="A55:L55"/>
    <mergeCell ref="A47:L47"/>
    <mergeCell ref="A48:L48"/>
    <mergeCell ref="A49:L49"/>
    <mergeCell ref="A50:L50"/>
    <mergeCell ref="A56:L56"/>
    <mergeCell ref="A40:L40"/>
    <mergeCell ref="A41:L41"/>
    <mergeCell ref="A42:L42"/>
    <mergeCell ref="A44:L44"/>
    <mergeCell ref="A46:L46"/>
    <mergeCell ref="A45:L45"/>
    <mergeCell ref="K35:K37"/>
    <mergeCell ref="L36:L37"/>
    <mergeCell ref="A32:A34"/>
    <mergeCell ref="B32:C34"/>
    <mergeCell ref="D32:D34"/>
    <mergeCell ref="E32:G34"/>
    <mergeCell ref="H32:H34"/>
    <mergeCell ref="K32:K34"/>
    <mergeCell ref="A35:A37"/>
    <mergeCell ref="B35:C37"/>
    <mergeCell ref="D35:D37"/>
    <mergeCell ref="E35:G37"/>
    <mergeCell ref="H35:H37"/>
    <mergeCell ref="A39:L39"/>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33:L34"/>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K8:K10"/>
    <mergeCell ref="L9:L10"/>
    <mergeCell ref="A11:A13"/>
    <mergeCell ref="B11:C13"/>
    <mergeCell ref="D11:D13"/>
    <mergeCell ref="E11:G13"/>
    <mergeCell ref="H11:H13"/>
    <mergeCell ref="K11:K13"/>
    <mergeCell ref="L12:L13"/>
    <mergeCell ref="A8:A10"/>
    <mergeCell ref="B8:C10"/>
    <mergeCell ref="D8:D10"/>
    <mergeCell ref="E8:G10"/>
    <mergeCell ref="H8:H10"/>
    <mergeCell ref="A2:L2"/>
    <mergeCell ref="K3:L3"/>
    <mergeCell ref="C4:E4"/>
    <mergeCell ref="G4:L4"/>
    <mergeCell ref="A6:A7"/>
    <mergeCell ref="B6:C7"/>
    <mergeCell ref="D6:D7"/>
    <mergeCell ref="E6:G7"/>
    <mergeCell ref="H6:H7"/>
    <mergeCell ref="I6:J7"/>
    <mergeCell ref="K6:K7"/>
  </mergeCells>
  <phoneticPr fontId="14"/>
  <conditionalFormatting sqref="D8:D37">
    <cfRule type="cellIs" dxfId="325" priority="31" operator="equal">
      <formula>""</formula>
    </cfRule>
  </conditionalFormatting>
  <conditionalFormatting sqref="E8:I37">
    <cfRule type="cellIs" dxfId="324" priority="33" stopIfTrue="1" operator="equal">
      <formula>""</formula>
    </cfRule>
  </conditionalFormatting>
  <conditionalFormatting sqref="I8:J10">
    <cfRule type="expression" dxfId="323" priority="11">
      <formula>IF($L$8="《省》",COUNTA($A$8:$L$10),)</formula>
    </cfRule>
  </conditionalFormatting>
  <conditionalFormatting sqref="I11:J13">
    <cfRule type="expression" dxfId="322" priority="9">
      <formula>IF($L$11="《省》",COUNTA($A$8:$L$10),)</formula>
    </cfRule>
  </conditionalFormatting>
  <conditionalFormatting sqref="I14:J16">
    <cfRule type="expression" dxfId="321" priority="8">
      <formula>IF($L$14="《省》",COUNTA($A$8:$L$10),)</formula>
    </cfRule>
  </conditionalFormatting>
  <conditionalFormatting sqref="I17:J19">
    <cfRule type="expression" dxfId="320" priority="7">
      <formula>IF($L$17="《省》",COUNTA($A$8:$L$10),)</formula>
    </cfRule>
  </conditionalFormatting>
  <conditionalFormatting sqref="I20:J22">
    <cfRule type="expression" dxfId="319" priority="6">
      <formula>IF($L$20="《省》",COUNTA($A$8:$L$10),)</formula>
    </cfRule>
  </conditionalFormatting>
  <conditionalFormatting sqref="I23:J25">
    <cfRule type="expression" dxfId="318" priority="5">
      <formula>IF($L$23="《省》",COUNTA($A$8:$L$10),)</formula>
    </cfRule>
  </conditionalFormatting>
  <conditionalFormatting sqref="I26:J28">
    <cfRule type="expression" dxfId="317" priority="4">
      <formula>IF($L$26="《省》",COUNTA($A$8:$L$10),)</formula>
    </cfRule>
  </conditionalFormatting>
  <conditionalFormatting sqref="I29:J31">
    <cfRule type="expression" dxfId="316" priority="3">
      <formula>IF($L$29="《省》",COUNTA($A$8:$L$10),)</formula>
    </cfRule>
  </conditionalFormatting>
  <conditionalFormatting sqref="I32:J34">
    <cfRule type="expression" dxfId="315" priority="2">
      <formula>IF($L$32="《省》",COUNTA($A$8:$L$10),)</formula>
    </cfRule>
  </conditionalFormatting>
  <conditionalFormatting sqref="I35:J37">
    <cfRule type="expression" dxfId="314" priority="1">
      <formula>IF($L$35="《省》",COUNTA($A$8:$L$10),)</formula>
    </cfRule>
  </conditionalFormatting>
  <conditionalFormatting sqref="K8:K37 B8:C37">
    <cfRule type="cellIs" dxfId="313" priority="36" stopIfTrue="1" operator="equal">
      <formula>""</formula>
    </cfRule>
  </conditionalFormatting>
  <conditionalFormatting sqref="K8:L9 K10 K11:L11 K12:K13 K14:L14 K15:K16 K17:L17 K18:K19 K20:L20 K21:K22 K23:L23 K24:K25 K26:L26 K27:K28 K29:L29 K30:K31 K32:L32 K33:K34 K35:L35 K36:K37 H8:H37">
    <cfRule type="cellIs" dxfId="312" priority="37" stopIfTrue="1" operator="notEqual">
      <formula>0</formula>
    </cfRule>
  </conditionalFormatting>
  <conditionalFormatting sqref="K8:L9 K10 K11:L11 K12:K13 K14:L14 K15:K16 K17:L17 K18:K19 K20:L20 K21:K22 K23:L23 K24:K25 K26:L26 K27:K28 K29:L29 K30:K31 K32:L32 K33:K34 K35:L35 K36:K37">
    <cfRule type="cellIs" dxfId="311" priority="35" stopIfTrue="1" operator="equal">
      <formula>""</formula>
    </cfRule>
  </conditionalFormatting>
  <conditionalFormatting sqref="L12">
    <cfRule type="cellIs" dxfId="310" priority="29" stopIfTrue="1" operator="equal">
      <formula>""</formula>
    </cfRule>
  </conditionalFormatting>
  <conditionalFormatting sqref="L15">
    <cfRule type="cellIs" dxfId="309" priority="27" stopIfTrue="1" operator="equal">
      <formula>""</formula>
    </cfRule>
  </conditionalFormatting>
  <conditionalFormatting sqref="L18">
    <cfRule type="cellIs" dxfId="308" priority="25" stopIfTrue="1" operator="equal">
      <formula>""</formula>
    </cfRule>
  </conditionalFormatting>
  <conditionalFormatting sqref="L21">
    <cfRule type="cellIs" dxfId="307" priority="23" stopIfTrue="1" operator="equal">
      <formula>""</formula>
    </cfRule>
  </conditionalFormatting>
  <conditionalFormatting sqref="L24">
    <cfRule type="cellIs" dxfId="306" priority="21" stopIfTrue="1" operator="equal">
      <formula>""</formula>
    </cfRule>
  </conditionalFormatting>
  <conditionalFormatting sqref="L27">
    <cfRule type="cellIs" dxfId="305" priority="19" stopIfTrue="1" operator="equal">
      <formula>""</formula>
    </cfRule>
  </conditionalFormatting>
  <conditionalFormatting sqref="L30">
    <cfRule type="cellIs" dxfId="304" priority="17" stopIfTrue="1" operator="equal">
      <formula>""</formula>
    </cfRule>
  </conditionalFormatting>
  <conditionalFormatting sqref="L33">
    <cfRule type="cellIs" dxfId="303" priority="15" stopIfTrue="1" operator="equal">
      <formula>""</formula>
    </cfRule>
  </conditionalFormatting>
  <conditionalFormatting sqref="L36">
    <cfRule type="cellIs" dxfId="302" priority="13" stopIfTrue="1" operator="equal">
      <formula>""</formula>
    </cfRule>
  </conditionalFormatting>
  <dataValidations count="4">
    <dataValidation type="list" allowBlank="1" showInputMessage="1" showErrorMessage="1" sqref="D8:D37" xr:uid="{00000000-0002-0000-1000-000000000000}">
      <formula1>"常勤,非常勤"</formula1>
    </dataValidation>
    <dataValidation type="list" allowBlank="1" showInputMessage="1" showErrorMessage="1" sqref="I8:I37 K8:K37" xr:uid="{00000000-0002-0000-1000-000001000000}">
      <formula1>"✔"</formula1>
    </dataValidation>
    <dataValidation type="list" allowBlank="1" showInputMessage="1" showErrorMessage="1" sqref="H8:H37" xr:uid="{00000000-0002-0000-1000-000002000000}">
      <formula1>"1, 2, 3, 4,"</formula1>
    </dataValidation>
    <dataValidation type="list" allowBlank="1" showInputMessage="1" showErrorMessage="1" sqref="L14 L17 L8 L11 L32 L29 L26 L23 L20 L35" xr:uid="{00000000-0002-0000-1000-000003000000}">
      <formula1>"《省》"</formula1>
    </dataValidation>
  </dataValidations>
  <pageMargins left="0.51181102362204722" right="0.51181102362204722" top="0.39370078740157483" bottom="0.15748031496062992" header="0.35433070866141736" footer="0.15748031496062992"/>
  <pageSetup paperSize="9" scale="56" orientation="portrait" r:id="rId1"/>
  <headerFooter scaleWithDoc="0">
    <oddFooter>&amp;R&amp;10
&amp;K01+000
令和８年４月１日以降に申請する訓練科から適用　</oddFooter>
  </headerFooter>
  <rowBreaks count="1" manualBreakCount="1">
    <brk id="59" max="11" man="1"/>
  </rowBreaks>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169"/>
  <sheetViews>
    <sheetView view="pageBreakPreview" zoomScale="70" zoomScaleNormal="70" zoomScaleSheetLayoutView="70" workbookViewId="0">
      <selection activeCell="P37" sqref="P37"/>
    </sheetView>
  </sheetViews>
  <sheetFormatPr defaultRowHeight="13.5"/>
  <cols>
    <col min="1" max="1" width="5.5" style="1274" customWidth="1"/>
    <col min="2" max="3" width="12.625" style="1274" customWidth="1"/>
    <col min="4" max="4" width="7.875" style="1274" customWidth="1"/>
    <col min="5" max="7" width="19.625" style="1274" customWidth="1"/>
    <col min="8" max="8" width="6" style="1274" customWidth="1"/>
    <col min="9" max="9" width="5.625" style="1274" customWidth="1"/>
    <col min="10" max="10" width="21.5" style="1274" customWidth="1"/>
    <col min="11" max="11" width="5.75" style="1274" customWidth="1"/>
    <col min="12" max="12" width="24.125" style="1274" customWidth="1"/>
    <col min="13" max="18" width="13" style="1274" customWidth="1"/>
    <col min="19" max="16384" width="9" style="1274"/>
  </cols>
  <sheetData>
    <row r="1" spans="1:12" ht="20.100000000000001" customHeight="1">
      <c r="A1" s="1255"/>
      <c r="B1" s="1256"/>
      <c r="C1" s="1256"/>
      <c r="D1" s="1256"/>
      <c r="E1" s="1256"/>
      <c r="F1" s="1256"/>
      <c r="G1" s="1256"/>
      <c r="H1" s="1256"/>
      <c r="I1" s="1256"/>
      <c r="J1" s="1256"/>
      <c r="K1" s="1257"/>
      <c r="L1" s="1257" t="s">
        <v>1589</v>
      </c>
    </row>
    <row r="2" spans="1:12" ht="20.100000000000001" customHeight="1">
      <c r="A2" s="2627" t="s">
        <v>594</v>
      </c>
      <c r="B2" s="2627"/>
      <c r="C2" s="2627"/>
      <c r="D2" s="2627"/>
      <c r="E2" s="2627"/>
      <c r="F2" s="2627"/>
      <c r="G2" s="2627"/>
      <c r="H2" s="2627"/>
      <c r="I2" s="2627"/>
      <c r="J2" s="2627"/>
      <c r="K2" s="2627"/>
      <c r="L2" s="2627"/>
    </row>
    <row r="3" spans="1:12" ht="20.100000000000001" customHeight="1">
      <c r="A3" s="1255"/>
      <c r="B3" s="1255"/>
      <c r="C3" s="1255"/>
      <c r="D3" s="1255"/>
      <c r="E3" s="1255"/>
      <c r="F3" s="1255"/>
      <c r="G3" s="1255"/>
      <c r="H3" s="1258"/>
      <c r="I3" s="1258"/>
      <c r="J3" s="1258"/>
      <c r="K3" s="2628"/>
      <c r="L3" s="2628"/>
    </row>
    <row r="4" spans="1:12" ht="21" customHeight="1">
      <c r="A4" s="1259"/>
      <c r="B4" s="1260" t="s">
        <v>160</v>
      </c>
      <c r="C4" s="2690" t="s">
        <v>1486</v>
      </c>
      <c r="D4" s="2690"/>
      <c r="E4" s="2690"/>
      <c r="F4" s="1260" t="s">
        <v>194</v>
      </c>
      <c r="G4" s="2691" t="s">
        <v>1533</v>
      </c>
      <c r="H4" s="2691"/>
      <c r="I4" s="2691"/>
      <c r="J4" s="2691"/>
      <c r="K4" s="2691"/>
      <c r="L4" s="2691"/>
    </row>
    <row r="5" spans="1:12" ht="13.5" customHeight="1" thickBot="1">
      <c r="A5" s="1255"/>
      <c r="B5" s="1261"/>
      <c r="C5" s="1261"/>
      <c r="D5" s="1261"/>
      <c r="E5" s="1261"/>
      <c r="F5" s="1261"/>
      <c r="G5" s="1261"/>
      <c r="H5" s="1261"/>
      <c r="I5" s="1261"/>
      <c r="J5" s="1261"/>
      <c r="K5" s="1261"/>
      <c r="L5" s="1261"/>
    </row>
    <row r="6" spans="1:12" ht="32.25" customHeight="1">
      <c r="A6" s="2631" t="s">
        <v>595</v>
      </c>
      <c r="B6" s="2633" t="s">
        <v>195</v>
      </c>
      <c r="C6" s="2634"/>
      <c r="D6" s="2637" t="s">
        <v>569</v>
      </c>
      <c r="E6" s="2639" t="s">
        <v>196</v>
      </c>
      <c r="F6" s="2640"/>
      <c r="G6" s="2641"/>
      <c r="H6" s="2645" t="s">
        <v>197</v>
      </c>
      <c r="I6" s="2639" t="s">
        <v>566</v>
      </c>
      <c r="J6" s="2641"/>
      <c r="K6" s="2647" t="s">
        <v>1222</v>
      </c>
      <c r="L6" s="1262" t="s">
        <v>516</v>
      </c>
    </row>
    <row r="7" spans="1:12" ht="32.25" customHeight="1">
      <c r="A7" s="2632"/>
      <c r="B7" s="2635"/>
      <c r="C7" s="2636"/>
      <c r="D7" s="2638"/>
      <c r="E7" s="2642"/>
      <c r="F7" s="2643"/>
      <c r="G7" s="2644"/>
      <c r="H7" s="2646"/>
      <c r="I7" s="2642"/>
      <c r="J7" s="2644"/>
      <c r="K7" s="2648"/>
      <c r="L7" s="1263" t="s">
        <v>596</v>
      </c>
    </row>
    <row r="8" spans="1:12" ht="31.7" customHeight="1">
      <c r="A8" s="2632">
        <v>1</v>
      </c>
      <c r="B8" s="2718" t="s">
        <v>1487</v>
      </c>
      <c r="C8" s="2698"/>
      <c r="D8" s="2703" t="s">
        <v>1488</v>
      </c>
      <c r="E8" s="2719" t="s">
        <v>1489</v>
      </c>
      <c r="F8" s="2707"/>
      <c r="G8" s="2708"/>
      <c r="H8" s="2715">
        <v>3</v>
      </c>
      <c r="I8" s="1264" t="s">
        <v>626</v>
      </c>
      <c r="J8" s="1265" t="s">
        <v>1528</v>
      </c>
      <c r="K8" s="2692"/>
      <c r="L8" s="1266"/>
    </row>
    <row r="9" spans="1:12" ht="31.7" customHeight="1">
      <c r="A9" s="2632"/>
      <c r="B9" s="2699"/>
      <c r="C9" s="2700"/>
      <c r="D9" s="2704"/>
      <c r="E9" s="2709"/>
      <c r="F9" s="2710"/>
      <c r="G9" s="2711"/>
      <c r="H9" s="2716"/>
      <c r="I9" s="1267"/>
      <c r="J9" s="1275" t="s">
        <v>567</v>
      </c>
      <c r="K9" s="2693"/>
      <c r="L9" s="2695"/>
    </row>
    <row r="10" spans="1:12" ht="31.7" customHeight="1">
      <c r="A10" s="2632"/>
      <c r="B10" s="2701"/>
      <c r="C10" s="2702"/>
      <c r="D10" s="2705"/>
      <c r="E10" s="2712"/>
      <c r="F10" s="2713"/>
      <c r="G10" s="2714"/>
      <c r="H10" s="2717"/>
      <c r="I10" s="1269" t="s">
        <v>626</v>
      </c>
      <c r="J10" s="1276" t="s">
        <v>568</v>
      </c>
      <c r="K10" s="2694"/>
      <c r="L10" s="2696"/>
    </row>
    <row r="11" spans="1:12" ht="31.7" customHeight="1">
      <c r="A11" s="2632">
        <v>2</v>
      </c>
      <c r="B11" s="2697"/>
      <c r="C11" s="2698"/>
      <c r="D11" s="2703"/>
      <c r="E11" s="2706"/>
      <c r="F11" s="2707"/>
      <c r="G11" s="2708"/>
      <c r="H11" s="2715"/>
      <c r="I11" s="1264"/>
      <c r="J11" s="1265" t="s">
        <v>1528</v>
      </c>
      <c r="K11" s="2692"/>
      <c r="L11" s="1266"/>
    </row>
    <row r="12" spans="1:12" ht="31.7" customHeight="1">
      <c r="A12" s="2632"/>
      <c r="B12" s="2699"/>
      <c r="C12" s="2700"/>
      <c r="D12" s="2704"/>
      <c r="E12" s="2709"/>
      <c r="F12" s="2710"/>
      <c r="G12" s="2711"/>
      <c r="H12" s="2716"/>
      <c r="I12" s="1267"/>
      <c r="J12" s="1275" t="s">
        <v>567</v>
      </c>
      <c r="K12" s="2693"/>
      <c r="L12" s="2695"/>
    </row>
    <row r="13" spans="1:12" ht="31.7" customHeight="1">
      <c r="A13" s="2632"/>
      <c r="B13" s="2701"/>
      <c r="C13" s="2702"/>
      <c r="D13" s="2705"/>
      <c r="E13" s="2712"/>
      <c r="F13" s="2713"/>
      <c r="G13" s="2714"/>
      <c r="H13" s="2717"/>
      <c r="I13" s="1269"/>
      <c r="J13" s="1276" t="s">
        <v>568</v>
      </c>
      <c r="K13" s="2694"/>
      <c r="L13" s="2696"/>
    </row>
    <row r="14" spans="1:12" ht="31.7" customHeight="1">
      <c r="A14" s="2632">
        <v>3</v>
      </c>
      <c r="B14" s="2720" t="s">
        <v>1491</v>
      </c>
      <c r="C14" s="2721"/>
      <c r="D14" s="2726" t="s">
        <v>1488</v>
      </c>
      <c r="E14" s="2729" t="s">
        <v>1511</v>
      </c>
      <c r="F14" s="2738"/>
      <c r="G14" s="2739"/>
      <c r="H14" s="2715">
        <v>4</v>
      </c>
      <c r="I14" s="1264" t="s">
        <v>626</v>
      </c>
      <c r="J14" s="1265" t="s">
        <v>1528</v>
      </c>
      <c r="K14" s="2692"/>
      <c r="L14" s="1266"/>
    </row>
    <row r="15" spans="1:12" ht="31.7" customHeight="1">
      <c r="A15" s="2632"/>
      <c r="B15" s="2722"/>
      <c r="C15" s="2723"/>
      <c r="D15" s="2727"/>
      <c r="E15" s="2740"/>
      <c r="F15" s="2741"/>
      <c r="G15" s="2742"/>
      <c r="H15" s="2716"/>
      <c r="I15" s="1267" t="s">
        <v>626</v>
      </c>
      <c r="J15" s="1275" t="s">
        <v>567</v>
      </c>
      <c r="K15" s="2693"/>
      <c r="L15" s="2695"/>
    </row>
    <row r="16" spans="1:12" ht="31.7" customHeight="1">
      <c r="A16" s="2632"/>
      <c r="B16" s="2724"/>
      <c r="C16" s="2725"/>
      <c r="D16" s="2728"/>
      <c r="E16" s="2743"/>
      <c r="F16" s="2744"/>
      <c r="G16" s="2745"/>
      <c r="H16" s="2717"/>
      <c r="I16" s="1269"/>
      <c r="J16" s="1276" t="s">
        <v>568</v>
      </c>
      <c r="K16" s="2694"/>
      <c r="L16" s="2696"/>
    </row>
    <row r="17" spans="1:12" ht="31.7" customHeight="1">
      <c r="A17" s="2632">
        <v>4</v>
      </c>
      <c r="B17" s="2720" t="s">
        <v>1492</v>
      </c>
      <c r="C17" s="2721"/>
      <c r="D17" s="2726" t="s">
        <v>1488</v>
      </c>
      <c r="E17" s="2729" t="s">
        <v>1512</v>
      </c>
      <c r="F17" s="2730"/>
      <c r="G17" s="2731"/>
      <c r="H17" s="2715">
        <v>3</v>
      </c>
      <c r="I17" s="1264" t="s">
        <v>626</v>
      </c>
      <c r="J17" s="1265" t="s">
        <v>1528</v>
      </c>
      <c r="K17" s="2692"/>
      <c r="L17" s="1266"/>
    </row>
    <row r="18" spans="1:12" ht="31.7" customHeight="1">
      <c r="A18" s="2632"/>
      <c r="B18" s="2722"/>
      <c r="C18" s="2723"/>
      <c r="D18" s="2727"/>
      <c r="E18" s="2732"/>
      <c r="F18" s="2733"/>
      <c r="G18" s="2734"/>
      <c r="H18" s="2716"/>
      <c r="I18" s="1267"/>
      <c r="J18" s="1275" t="s">
        <v>567</v>
      </c>
      <c r="K18" s="2693"/>
      <c r="L18" s="2695"/>
    </row>
    <row r="19" spans="1:12" ht="31.7" customHeight="1">
      <c r="A19" s="2632"/>
      <c r="B19" s="2724"/>
      <c r="C19" s="2725"/>
      <c r="D19" s="2728"/>
      <c r="E19" s="2735"/>
      <c r="F19" s="2736"/>
      <c r="G19" s="2737"/>
      <c r="H19" s="2717"/>
      <c r="I19" s="1269"/>
      <c r="J19" s="1276" t="s">
        <v>568</v>
      </c>
      <c r="K19" s="2694"/>
      <c r="L19" s="2696"/>
    </row>
    <row r="20" spans="1:12" ht="31.7" customHeight="1">
      <c r="A20" s="2632">
        <v>5</v>
      </c>
      <c r="B20" s="2718" t="s">
        <v>1526</v>
      </c>
      <c r="C20" s="2698"/>
      <c r="D20" s="2703" t="s">
        <v>1488</v>
      </c>
      <c r="E20" s="2729" t="s">
        <v>1493</v>
      </c>
      <c r="F20" s="2747"/>
      <c r="G20" s="2748"/>
      <c r="H20" s="2715">
        <v>3</v>
      </c>
      <c r="I20" s="1264" t="s">
        <v>626</v>
      </c>
      <c r="J20" s="1265" t="s">
        <v>1528</v>
      </c>
      <c r="K20" s="2692"/>
      <c r="L20" s="1266"/>
    </row>
    <row r="21" spans="1:12" ht="31.7" customHeight="1">
      <c r="A21" s="2632"/>
      <c r="B21" s="2699"/>
      <c r="C21" s="2700"/>
      <c r="D21" s="2704"/>
      <c r="E21" s="2749"/>
      <c r="F21" s="2750"/>
      <c r="G21" s="2751"/>
      <c r="H21" s="2716"/>
      <c r="I21" s="1267"/>
      <c r="J21" s="1275" t="s">
        <v>567</v>
      </c>
      <c r="K21" s="2693"/>
      <c r="L21" s="2695"/>
    </row>
    <row r="22" spans="1:12" ht="31.7" customHeight="1">
      <c r="A22" s="2632"/>
      <c r="B22" s="2701"/>
      <c r="C22" s="2702"/>
      <c r="D22" s="2705"/>
      <c r="E22" s="2752"/>
      <c r="F22" s="2753"/>
      <c r="G22" s="2754"/>
      <c r="H22" s="2717"/>
      <c r="I22" s="1269"/>
      <c r="J22" s="1276" t="s">
        <v>568</v>
      </c>
      <c r="K22" s="2694"/>
      <c r="L22" s="2696"/>
    </row>
    <row r="23" spans="1:12" ht="31.7" customHeight="1">
      <c r="A23" s="2632">
        <v>6</v>
      </c>
      <c r="B23" s="2718" t="s">
        <v>1513</v>
      </c>
      <c r="C23" s="2698"/>
      <c r="D23" s="2703" t="s">
        <v>1488</v>
      </c>
      <c r="E23" s="2719" t="s">
        <v>1527</v>
      </c>
      <c r="F23" s="2707"/>
      <c r="G23" s="2708"/>
      <c r="H23" s="2715">
        <v>4</v>
      </c>
      <c r="I23" s="1264" t="s">
        <v>626</v>
      </c>
      <c r="J23" s="1265" t="s">
        <v>1528</v>
      </c>
      <c r="K23" s="2692"/>
      <c r="L23" s="1271"/>
    </row>
    <row r="24" spans="1:12" ht="31.7" customHeight="1">
      <c r="A24" s="2632"/>
      <c r="B24" s="2699"/>
      <c r="C24" s="2700"/>
      <c r="D24" s="2704"/>
      <c r="E24" s="2709"/>
      <c r="F24" s="2710"/>
      <c r="G24" s="2711"/>
      <c r="H24" s="2716"/>
      <c r="I24" s="1267" t="s">
        <v>626</v>
      </c>
      <c r="J24" s="1275" t="s">
        <v>567</v>
      </c>
      <c r="K24" s="2693"/>
      <c r="L24" s="2746"/>
    </row>
    <row r="25" spans="1:12" ht="31.7" customHeight="1">
      <c r="A25" s="2632"/>
      <c r="B25" s="2701"/>
      <c r="C25" s="2702"/>
      <c r="D25" s="2705"/>
      <c r="E25" s="2712"/>
      <c r="F25" s="2713"/>
      <c r="G25" s="2714"/>
      <c r="H25" s="2717"/>
      <c r="I25" s="1269"/>
      <c r="J25" s="1276" t="s">
        <v>568</v>
      </c>
      <c r="K25" s="2694"/>
      <c r="L25" s="2696"/>
    </row>
    <row r="26" spans="1:12" ht="31.7" customHeight="1">
      <c r="A26" s="2632">
        <v>7</v>
      </c>
      <c r="B26" s="2755" t="s">
        <v>1494</v>
      </c>
      <c r="C26" s="2755"/>
      <c r="D26" s="2703" t="s">
        <v>1495</v>
      </c>
      <c r="E26" s="2719" t="s">
        <v>1514</v>
      </c>
      <c r="F26" s="2756"/>
      <c r="G26" s="2757"/>
      <c r="H26" s="2715"/>
      <c r="I26" s="1264"/>
      <c r="J26" s="1277" t="s">
        <v>1490</v>
      </c>
      <c r="K26" s="2692" t="s">
        <v>626</v>
      </c>
      <c r="L26" s="1271"/>
    </row>
    <row r="27" spans="1:12" ht="31.7" customHeight="1">
      <c r="A27" s="2632"/>
      <c r="B27" s="2755"/>
      <c r="C27" s="2755"/>
      <c r="D27" s="2704"/>
      <c r="E27" s="2758"/>
      <c r="F27" s="2759"/>
      <c r="G27" s="2760"/>
      <c r="H27" s="2716"/>
      <c r="I27" s="1267"/>
      <c r="J27" s="1275" t="s">
        <v>567</v>
      </c>
      <c r="K27" s="2693"/>
      <c r="L27" s="2746"/>
    </row>
    <row r="28" spans="1:12" ht="31.7" customHeight="1">
      <c r="A28" s="2632"/>
      <c r="B28" s="2755"/>
      <c r="C28" s="2755"/>
      <c r="D28" s="2705"/>
      <c r="E28" s="2761"/>
      <c r="F28" s="2762"/>
      <c r="G28" s="2763"/>
      <c r="H28" s="2717"/>
      <c r="I28" s="1269"/>
      <c r="J28" s="1276" t="s">
        <v>568</v>
      </c>
      <c r="K28" s="2694"/>
      <c r="L28" s="2696"/>
    </row>
    <row r="29" spans="1:12" ht="31.7" customHeight="1">
      <c r="A29" s="2632">
        <v>8</v>
      </c>
      <c r="B29" s="2755" t="s">
        <v>1494</v>
      </c>
      <c r="C29" s="2755"/>
      <c r="D29" s="2703" t="s">
        <v>1495</v>
      </c>
      <c r="E29" s="2719" t="s">
        <v>1515</v>
      </c>
      <c r="F29" s="2756"/>
      <c r="G29" s="2757"/>
      <c r="H29" s="2715">
        <v>3</v>
      </c>
      <c r="I29" s="1264" t="s">
        <v>626</v>
      </c>
      <c r="J29" s="1265" t="s">
        <v>1528</v>
      </c>
      <c r="K29" s="2692"/>
      <c r="L29" s="1271"/>
    </row>
    <row r="30" spans="1:12" ht="31.7" customHeight="1">
      <c r="A30" s="2632"/>
      <c r="B30" s="2755"/>
      <c r="C30" s="2755"/>
      <c r="D30" s="2704"/>
      <c r="E30" s="2758"/>
      <c r="F30" s="2759"/>
      <c r="G30" s="2760"/>
      <c r="H30" s="2716"/>
      <c r="I30" s="1267"/>
      <c r="J30" s="1275" t="s">
        <v>567</v>
      </c>
      <c r="K30" s="2693"/>
      <c r="L30" s="2746"/>
    </row>
    <row r="31" spans="1:12" ht="31.7" customHeight="1">
      <c r="A31" s="2632"/>
      <c r="B31" s="2755"/>
      <c r="C31" s="2755"/>
      <c r="D31" s="2705"/>
      <c r="E31" s="2761"/>
      <c r="F31" s="2762"/>
      <c r="G31" s="2763"/>
      <c r="H31" s="2717"/>
      <c r="I31" s="1269"/>
      <c r="J31" s="1276" t="s">
        <v>568</v>
      </c>
      <c r="K31" s="2694"/>
      <c r="L31" s="2696"/>
    </row>
    <row r="32" spans="1:12" ht="31.7" customHeight="1">
      <c r="A32" s="2632">
        <v>9</v>
      </c>
      <c r="B32" s="2755" t="s">
        <v>1496</v>
      </c>
      <c r="C32" s="2755"/>
      <c r="D32" s="2703" t="s">
        <v>1495</v>
      </c>
      <c r="E32" s="2719" t="s">
        <v>1497</v>
      </c>
      <c r="F32" s="2756"/>
      <c r="G32" s="2757"/>
      <c r="H32" s="2715"/>
      <c r="I32" s="1264"/>
      <c r="J32" s="1265" t="s">
        <v>1528</v>
      </c>
      <c r="K32" s="2692"/>
      <c r="L32" s="1271"/>
    </row>
    <row r="33" spans="1:12" ht="31.7" customHeight="1">
      <c r="A33" s="2632"/>
      <c r="B33" s="2755"/>
      <c r="C33" s="2755"/>
      <c r="D33" s="2704"/>
      <c r="E33" s="2758"/>
      <c r="F33" s="2759"/>
      <c r="G33" s="2760"/>
      <c r="H33" s="2716"/>
      <c r="I33" s="1267"/>
      <c r="J33" s="1275" t="s">
        <v>567</v>
      </c>
      <c r="K33" s="2693"/>
      <c r="L33" s="2746"/>
    </row>
    <row r="34" spans="1:12" ht="31.7" customHeight="1">
      <c r="A34" s="2632"/>
      <c r="B34" s="2755"/>
      <c r="C34" s="2755"/>
      <c r="D34" s="2705"/>
      <c r="E34" s="2761"/>
      <c r="F34" s="2762"/>
      <c r="G34" s="2763"/>
      <c r="H34" s="2717"/>
      <c r="I34" s="1269"/>
      <c r="J34" s="1276" t="s">
        <v>568</v>
      </c>
      <c r="K34" s="2694"/>
      <c r="L34" s="2696"/>
    </row>
    <row r="35" spans="1:12" ht="31.7" customHeight="1">
      <c r="A35" s="2632">
        <v>10</v>
      </c>
      <c r="B35" s="2755" t="s">
        <v>1498</v>
      </c>
      <c r="C35" s="2755"/>
      <c r="D35" s="2703"/>
      <c r="E35" s="2706"/>
      <c r="F35" s="2707"/>
      <c r="G35" s="2708"/>
      <c r="H35" s="2715">
        <v>3</v>
      </c>
      <c r="I35" s="1264" t="s">
        <v>626</v>
      </c>
      <c r="J35" s="1278" t="s">
        <v>1530</v>
      </c>
      <c r="K35" s="2715"/>
      <c r="L35" s="1271" t="s">
        <v>1499</v>
      </c>
    </row>
    <row r="36" spans="1:12" ht="31.7" customHeight="1">
      <c r="A36" s="2764"/>
      <c r="B36" s="2755"/>
      <c r="C36" s="2755"/>
      <c r="D36" s="2704"/>
      <c r="E36" s="2709"/>
      <c r="F36" s="2710"/>
      <c r="G36" s="2711"/>
      <c r="H36" s="2716"/>
      <c r="I36" s="1267"/>
      <c r="J36" s="1275" t="s">
        <v>567</v>
      </c>
      <c r="K36" s="2716"/>
      <c r="L36" s="2746" t="s">
        <v>1500</v>
      </c>
    </row>
    <row r="37" spans="1:12" ht="31.7" customHeight="1" thickBot="1">
      <c r="A37" s="2765"/>
      <c r="B37" s="2755"/>
      <c r="C37" s="2755"/>
      <c r="D37" s="2766"/>
      <c r="E37" s="2767"/>
      <c r="F37" s="2768"/>
      <c r="G37" s="2769"/>
      <c r="H37" s="2770"/>
      <c r="I37" s="1272"/>
      <c r="J37" s="1279" t="s">
        <v>568</v>
      </c>
      <c r="K37" s="2770"/>
      <c r="L37" s="2771"/>
    </row>
    <row r="38" spans="1:12" ht="6.75" customHeight="1">
      <c r="A38" s="1255"/>
      <c r="B38" s="1280"/>
      <c r="C38" s="1280"/>
      <c r="D38" s="1281"/>
      <c r="E38" s="1282" t="s">
        <v>572</v>
      </c>
      <c r="F38" s="1281"/>
      <c r="G38" s="1281"/>
      <c r="H38" s="1281"/>
      <c r="I38" s="1281"/>
      <c r="J38" s="1281"/>
      <c r="K38" s="1280"/>
      <c r="L38" s="1280"/>
    </row>
    <row r="39" spans="1:12" ht="18" customHeight="1">
      <c r="A39" s="1687" t="s">
        <v>597</v>
      </c>
      <c r="B39" s="1687"/>
      <c r="C39" s="1687"/>
      <c r="D39" s="1687"/>
      <c r="E39" s="1687"/>
      <c r="F39" s="1687"/>
      <c r="G39" s="1687"/>
      <c r="H39" s="1687"/>
      <c r="I39" s="1687"/>
      <c r="J39" s="1687"/>
      <c r="K39" s="1687"/>
      <c r="L39" s="1687"/>
    </row>
    <row r="40" spans="1:12" ht="18" customHeight="1">
      <c r="A40" s="2773" t="s">
        <v>598</v>
      </c>
      <c r="B40" s="2773"/>
      <c r="C40" s="2773"/>
      <c r="D40" s="2773"/>
      <c r="E40" s="2773"/>
      <c r="F40" s="2773"/>
      <c r="G40" s="2773"/>
      <c r="H40" s="2773"/>
      <c r="I40" s="2773"/>
      <c r="J40" s="2773"/>
      <c r="K40" s="2773"/>
      <c r="L40" s="2773"/>
    </row>
    <row r="41" spans="1:12" ht="18" customHeight="1">
      <c r="A41" s="2773" t="s">
        <v>599</v>
      </c>
      <c r="B41" s="2773"/>
      <c r="C41" s="2773"/>
      <c r="D41" s="2773"/>
      <c r="E41" s="2773"/>
      <c r="F41" s="2773"/>
      <c r="G41" s="2773"/>
      <c r="H41" s="2773"/>
      <c r="I41" s="2773"/>
      <c r="J41" s="2773"/>
      <c r="K41" s="2773"/>
      <c r="L41" s="2773"/>
    </row>
    <row r="42" spans="1:12" s="1283" customFormat="1" ht="18" customHeight="1">
      <c r="A42" s="2772" t="s">
        <v>1580</v>
      </c>
      <c r="B42" s="2772"/>
      <c r="C42" s="2772"/>
      <c r="D42" s="2772"/>
      <c r="E42" s="2772"/>
      <c r="F42" s="2772"/>
      <c r="G42" s="2772"/>
      <c r="H42" s="2772"/>
      <c r="I42" s="2772"/>
      <c r="J42" s="2772"/>
      <c r="K42" s="2772"/>
      <c r="L42" s="2772"/>
    </row>
    <row r="43" spans="1:12" s="1283" customFormat="1" ht="18" customHeight="1">
      <c r="A43" s="1284" t="s">
        <v>1581</v>
      </c>
      <c r="B43" s="1285"/>
      <c r="C43" s="1285"/>
      <c r="D43" s="1285"/>
      <c r="E43" s="1285"/>
      <c r="F43" s="1285"/>
      <c r="G43" s="1285"/>
      <c r="H43" s="1285"/>
      <c r="I43" s="1285"/>
      <c r="J43" s="1285"/>
      <c r="K43" s="1285"/>
      <c r="L43" s="1285"/>
    </row>
    <row r="44" spans="1:12" s="1283" customFormat="1" ht="18" customHeight="1">
      <c r="A44" s="2772" t="s">
        <v>1582</v>
      </c>
      <c r="B44" s="2772"/>
      <c r="C44" s="2772"/>
      <c r="D44" s="2772"/>
      <c r="E44" s="2772"/>
      <c r="F44" s="2772"/>
      <c r="G44" s="2772"/>
      <c r="H44" s="2772"/>
      <c r="I44" s="2772"/>
      <c r="J44" s="2772"/>
      <c r="K44" s="2772"/>
      <c r="L44" s="2772"/>
    </row>
    <row r="45" spans="1:12" s="1283" customFormat="1" ht="18" customHeight="1">
      <c r="A45" s="2772" t="s">
        <v>1583</v>
      </c>
      <c r="B45" s="2772"/>
      <c r="C45" s="2772"/>
      <c r="D45" s="2772"/>
      <c r="E45" s="2772"/>
      <c r="F45" s="2772"/>
      <c r="G45" s="2772"/>
      <c r="H45" s="2772"/>
      <c r="I45" s="2772"/>
      <c r="J45" s="2772"/>
      <c r="K45" s="2772"/>
      <c r="L45" s="2772"/>
    </row>
    <row r="46" spans="1:12" s="1283" customFormat="1" ht="18" customHeight="1">
      <c r="A46" s="2772" t="s">
        <v>601</v>
      </c>
      <c r="B46" s="2772"/>
      <c r="C46" s="2772"/>
      <c r="D46" s="2772"/>
      <c r="E46" s="2772"/>
      <c r="F46" s="2772"/>
      <c r="G46" s="2772"/>
      <c r="H46" s="2772"/>
      <c r="I46" s="2772"/>
      <c r="J46" s="2772"/>
      <c r="K46" s="2772"/>
      <c r="L46" s="2772"/>
    </row>
    <row r="47" spans="1:12" s="1283" customFormat="1" ht="18" customHeight="1">
      <c r="A47" s="2772" t="s">
        <v>1584</v>
      </c>
      <c r="B47" s="2772"/>
      <c r="C47" s="2772"/>
      <c r="D47" s="2772"/>
      <c r="E47" s="2772"/>
      <c r="F47" s="2772"/>
      <c r="G47" s="2772"/>
      <c r="H47" s="2772"/>
      <c r="I47" s="2772"/>
      <c r="J47" s="2772"/>
      <c r="K47" s="2772"/>
      <c r="L47" s="2772"/>
    </row>
    <row r="48" spans="1:12" s="1283" customFormat="1" ht="18" customHeight="1">
      <c r="A48" s="2773" t="s">
        <v>602</v>
      </c>
      <c r="B48" s="2773"/>
      <c r="C48" s="2773"/>
      <c r="D48" s="2773"/>
      <c r="E48" s="2773"/>
      <c r="F48" s="2773"/>
      <c r="G48" s="2773"/>
      <c r="H48" s="2773"/>
      <c r="I48" s="2773"/>
      <c r="J48" s="2773"/>
      <c r="K48" s="2773"/>
      <c r="L48" s="2773"/>
    </row>
    <row r="49" spans="1:12" s="1283" customFormat="1" ht="18" customHeight="1">
      <c r="A49" s="2773" t="s">
        <v>603</v>
      </c>
      <c r="B49" s="2773"/>
      <c r="C49" s="2773"/>
      <c r="D49" s="2773"/>
      <c r="E49" s="2773"/>
      <c r="F49" s="2773"/>
      <c r="G49" s="2773"/>
      <c r="H49" s="2773"/>
      <c r="I49" s="2773"/>
      <c r="J49" s="2773"/>
      <c r="K49" s="2773"/>
      <c r="L49" s="2773"/>
    </row>
    <row r="50" spans="1:12" ht="18" customHeight="1">
      <c r="A50" s="2772" t="s">
        <v>1591</v>
      </c>
      <c r="B50" s="2772"/>
      <c r="C50" s="2772"/>
      <c r="D50" s="2772"/>
      <c r="E50" s="2772"/>
      <c r="F50" s="2772"/>
      <c r="G50" s="2772"/>
      <c r="H50" s="2772"/>
      <c r="I50" s="2772"/>
      <c r="J50" s="2772"/>
      <c r="K50" s="2772"/>
      <c r="L50" s="2772"/>
    </row>
    <row r="51" spans="1:12" ht="18" customHeight="1">
      <c r="A51" s="2772" t="s">
        <v>1592</v>
      </c>
      <c r="B51" s="2772"/>
      <c r="C51" s="2772"/>
      <c r="D51" s="2772"/>
      <c r="E51" s="2772"/>
      <c r="F51" s="2772"/>
      <c r="G51" s="2772"/>
      <c r="H51" s="2772"/>
      <c r="I51" s="2772"/>
      <c r="J51" s="2772"/>
      <c r="K51" s="2772"/>
      <c r="L51" s="2772"/>
    </row>
    <row r="52" spans="1:12" ht="18" customHeight="1">
      <c r="A52" s="2773" t="s">
        <v>1274</v>
      </c>
      <c r="B52" s="2773"/>
      <c r="C52" s="2773"/>
      <c r="D52" s="2773"/>
      <c r="E52" s="2773"/>
      <c r="F52" s="2773"/>
      <c r="G52" s="2773"/>
      <c r="H52" s="2773"/>
      <c r="I52" s="2773"/>
      <c r="J52" s="2773"/>
      <c r="K52" s="2773"/>
      <c r="L52" s="2773"/>
    </row>
    <row r="53" spans="1:12" ht="18.75" customHeight="1">
      <c r="A53" s="2773"/>
      <c r="B53" s="2773"/>
      <c r="C53" s="2773"/>
      <c r="D53" s="2773"/>
      <c r="E53" s="2773"/>
      <c r="F53" s="2773"/>
      <c r="G53" s="2773"/>
      <c r="H53" s="2773"/>
      <c r="I53" s="2773"/>
      <c r="J53" s="2773"/>
      <c r="K53" s="2773"/>
      <c r="L53" s="2773"/>
    </row>
    <row r="54" spans="1:12" ht="15" customHeight="1">
      <c r="A54" s="2772" t="s">
        <v>604</v>
      </c>
      <c r="B54" s="2772"/>
      <c r="C54" s="2772"/>
      <c r="D54" s="2772"/>
      <c r="E54" s="2772"/>
      <c r="F54" s="2772"/>
      <c r="G54" s="2772"/>
      <c r="H54" s="2772"/>
      <c r="I54" s="2772"/>
      <c r="J54" s="2772"/>
      <c r="K54" s="2772"/>
      <c r="L54" s="2772"/>
    </row>
    <row r="55" spans="1:12" ht="15" customHeight="1">
      <c r="A55" s="2772" t="s">
        <v>605</v>
      </c>
      <c r="B55" s="2772"/>
      <c r="C55" s="2772"/>
      <c r="D55" s="2772"/>
      <c r="E55" s="2772"/>
      <c r="F55" s="2772"/>
      <c r="G55" s="2772"/>
      <c r="H55" s="2772"/>
      <c r="I55" s="2772"/>
      <c r="J55" s="2772"/>
      <c r="K55" s="2772"/>
      <c r="L55" s="2772"/>
    </row>
    <row r="56" spans="1:12" ht="15" customHeight="1">
      <c r="A56" s="2772" t="s">
        <v>606</v>
      </c>
      <c r="B56" s="2772"/>
      <c r="C56" s="2772"/>
      <c r="D56" s="2772"/>
      <c r="E56" s="2772"/>
      <c r="F56" s="2772"/>
      <c r="G56" s="2772"/>
      <c r="H56" s="2772"/>
      <c r="I56" s="2772"/>
      <c r="J56" s="2772"/>
      <c r="K56" s="2772"/>
      <c r="L56" s="2772"/>
    </row>
    <row r="57" spans="1:12" ht="15" customHeight="1">
      <c r="A57" s="2772" t="s">
        <v>607</v>
      </c>
      <c r="B57" s="2772"/>
      <c r="C57" s="2772"/>
      <c r="D57" s="2772"/>
      <c r="E57" s="2772"/>
      <c r="F57" s="2772"/>
      <c r="G57" s="2772"/>
      <c r="H57" s="2772"/>
      <c r="I57" s="2772"/>
      <c r="J57" s="2772"/>
      <c r="K57" s="2772"/>
      <c r="L57" s="2772"/>
    </row>
    <row r="58" spans="1:12" ht="15" customHeight="1">
      <c r="A58" s="2772"/>
      <c r="B58" s="2772"/>
      <c r="C58" s="2772"/>
      <c r="D58" s="2772"/>
      <c r="E58" s="2772"/>
      <c r="F58" s="2772"/>
      <c r="G58" s="2772"/>
      <c r="H58" s="2772"/>
      <c r="I58" s="2772"/>
      <c r="J58" s="2772"/>
      <c r="K58" s="2772"/>
      <c r="L58" s="2772"/>
    </row>
    <row r="59" spans="1:12" ht="15" customHeight="1">
      <c r="A59" s="1286"/>
      <c r="B59" s="1286"/>
      <c r="C59" s="1286"/>
      <c r="D59" s="1286"/>
      <c r="E59" s="1286"/>
      <c r="F59" s="1286"/>
      <c r="G59" s="1286"/>
      <c r="H59" s="1286"/>
      <c r="I59" s="1286"/>
      <c r="J59" s="1286"/>
      <c r="K59" s="1286"/>
      <c r="L59" s="1286"/>
    </row>
    <row r="60" spans="1:12" ht="15" customHeight="1">
      <c r="A60" s="1286"/>
      <c r="B60" s="1286"/>
      <c r="C60" s="1286"/>
      <c r="D60" s="1286"/>
      <c r="E60" s="1286"/>
      <c r="F60" s="1286"/>
      <c r="G60" s="1286"/>
      <c r="H60" s="1286"/>
      <c r="I60" s="1286"/>
      <c r="J60" s="1286"/>
      <c r="K60" s="1286"/>
      <c r="L60" s="1287"/>
    </row>
    <row r="61" spans="1:12">
      <c r="A61" s="1288"/>
      <c r="B61" s="1288"/>
      <c r="C61" s="1288"/>
      <c r="D61" s="1288"/>
      <c r="E61" s="1288"/>
      <c r="F61" s="1288"/>
      <c r="G61" s="1288"/>
      <c r="H61" s="1288"/>
      <c r="I61" s="1288"/>
      <c r="J61" s="1288"/>
      <c r="K61" s="1288"/>
      <c r="L61" s="1288"/>
    </row>
    <row r="62" spans="1:12">
      <c r="A62" s="1288"/>
      <c r="B62" s="1288"/>
      <c r="C62" s="1288"/>
      <c r="D62" s="1288"/>
      <c r="E62" s="1288"/>
      <c r="F62" s="1288"/>
      <c r="G62" s="1288"/>
      <c r="H62" s="1288"/>
      <c r="I62" s="1288"/>
      <c r="J62" s="1288"/>
      <c r="K62" s="1288"/>
      <c r="L62" s="1288"/>
    </row>
    <row r="63" spans="1:12">
      <c r="A63" s="1288"/>
      <c r="B63" s="1288"/>
      <c r="C63" s="1288"/>
      <c r="D63" s="1288"/>
      <c r="E63" s="1288"/>
      <c r="F63" s="1288"/>
      <c r="G63" s="1288"/>
      <c r="H63" s="1288"/>
      <c r="I63" s="1288"/>
      <c r="J63" s="1288"/>
      <c r="K63" s="1288"/>
      <c r="L63" s="1288"/>
    </row>
    <row r="64" spans="1:12">
      <c r="A64" s="1288"/>
      <c r="B64" s="1288"/>
      <c r="C64" s="1288"/>
      <c r="D64" s="1288"/>
      <c r="E64" s="1288"/>
      <c r="F64" s="1288"/>
      <c r="G64" s="1288"/>
      <c r="H64" s="1288"/>
      <c r="I64" s="1288"/>
      <c r="J64" s="1288"/>
      <c r="K64" s="1288"/>
      <c r="L64" s="1288"/>
    </row>
    <row r="65" spans="1:18">
      <c r="A65" s="1288"/>
      <c r="B65" s="1288"/>
      <c r="C65" s="1288"/>
      <c r="D65" s="1288"/>
      <c r="E65" s="1288"/>
      <c r="F65" s="1288"/>
      <c r="G65" s="1288"/>
      <c r="H65" s="1288"/>
      <c r="I65" s="1288"/>
      <c r="J65" s="1288"/>
      <c r="K65" s="1288"/>
      <c r="L65" s="1288"/>
    </row>
    <row r="66" spans="1:18">
      <c r="A66" s="1288"/>
      <c r="B66" s="1288"/>
      <c r="C66" s="1288"/>
      <c r="D66" s="1288"/>
      <c r="E66" s="1288"/>
      <c r="F66" s="1288"/>
      <c r="G66" s="1288"/>
      <c r="H66" s="1288"/>
      <c r="I66" s="1288"/>
      <c r="J66" s="1288"/>
      <c r="K66" s="1288"/>
      <c r="L66" s="1288"/>
      <c r="M66" s="1288"/>
      <c r="N66" s="1288"/>
      <c r="O66" s="1288"/>
      <c r="P66" s="1288"/>
      <c r="Q66" s="1288"/>
      <c r="R66" s="1288"/>
    </row>
    <row r="67" spans="1:18">
      <c r="A67" s="1288"/>
      <c r="B67" s="1288"/>
      <c r="C67" s="1288"/>
      <c r="D67" s="1288"/>
      <c r="E67" s="1288"/>
      <c r="F67" s="1288"/>
      <c r="G67" s="1288"/>
      <c r="H67" s="1288"/>
      <c r="I67" s="1288"/>
      <c r="J67" s="1288"/>
      <c r="K67" s="1288"/>
      <c r="L67" s="1288"/>
      <c r="M67" s="1288"/>
      <c r="N67" s="1288"/>
      <c r="O67" s="1288"/>
      <c r="P67" s="1288"/>
      <c r="Q67" s="1288"/>
      <c r="R67" s="1288"/>
    </row>
    <row r="68" spans="1:18">
      <c r="A68" s="1288"/>
      <c r="B68" s="1288"/>
      <c r="C68" s="1288"/>
      <c r="D68" s="1288"/>
      <c r="E68" s="1288"/>
      <c r="F68" s="1288"/>
      <c r="G68" s="1288"/>
      <c r="H68" s="1288"/>
      <c r="I68" s="1288"/>
      <c r="J68" s="1288"/>
      <c r="K68" s="1288"/>
      <c r="L68" s="1288"/>
      <c r="M68" s="1288"/>
      <c r="N68" s="1288"/>
      <c r="O68" s="1288"/>
      <c r="P68" s="1288"/>
      <c r="Q68" s="1288"/>
      <c r="R68" s="1288"/>
    </row>
    <row r="69" spans="1:18">
      <c r="A69" s="1288"/>
      <c r="B69" s="1288"/>
      <c r="C69" s="1288"/>
      <c r="D69" s="1288"/>
      <c r="E69" s="1288"/>
      <c r="F69" s="1288"/>
      <c r="G69" s="1288"/>
      <c r="H69" s="1288"/>
      <c r="I69" s="1288"/>
      <c r="J69" s="1288"/>
      <c r="K69" s="1288"/>
      <c r="L69" s="1288"/>
      <c r="M69" s="1288"/>
      <c r="N69" s="1288"/>
      <c r="O69" s="1288"/>
      <c r="P69" s="1288"/>
      <c r="Q69" s="1288"/>
      <c r="R69" s="1288"/>
    </row>
    <row r="70" spans="1:18">
      <c r="A70" s="1288"/>
      <c r="B70" s="1288"/>
      <c r="C70" s="1288"/>
      <c r="D70" s="1288"/>
      <c r="E70" s="1288"/>
      <c r="F70" s="1288"/>
      <c r="G70" s="1288"/>
      <c r="H70" s="1288"/>
      <c r="I70" s="1288"/>
      <c r="J70" s="1288"/>
      <c r="K70" s="1288"/>
      <c r="L70" s="1288"/>
      <c r="M70" s="1288"/>
      <c r="N70" s="1288"/>
      <c r="O70" s="1288"/>
      <c r="P70" s="1288"/>
      <c r="Q70" s="1288"/>
      <c r="R70" s="1288"/>
    </row>
    <row r="71" spans="1:18">
      <c r="A71" s="1288"/>
      <c r="B71" s="1288"/>
      <c r="C71" s="1288"/>
      <c r="D71" s="1288"/>
      <c r="E71" s="1288"/>
      <c r="F71" s="1288"/>
      <c r="G71" s="1288"/>
      <c r="H71" s="1288"/>
      <c r="I71" s="1288"/>
      <c r="J71" s="1288"/>
      <c r="K71" s="1288"/>
      <c r="L71" s="1288"/>
      <c r="M71" s="1288"/>
      <c r="N71" s="1288"/>
      <c r="O71" s="1288"/>
      <c r="P71" s="1288"/>
      <c r="Q71" s="1288"/>
      <c r="R71" s="1288"/>
    </row>
    <row r="72" spans="1:18">
      <c r="A72" s="1288"/>
      <c r="B72" s="1288"/>
      <c r="C72" s="1288"/>
      <c r="D72" s="1288"/>
      <c r="E72" s="1288"/>
      <c r="F72" s="1288"/>
      <c r="G72" s="1288"/>
      <c r="H72" s="1288"/>
      <c r="I72" s="1288"/>
      <c r="J72" s="1288"/>
      <c r="K72" s="1288"/>
      <c r="L72" s="1288"/>
      <c r="M72" s="1288"/>
      <c r="N72" s="1288"/>
      <c r="O72" s="1288"/>
      <c r="P72" s="1288"/>
      <c r="Q72" s="1288"/>
      <c r="R72" s="1288"/>
    </row>
    <row r="73" spans="1:18">
      <c r="A73" s="1288"/>
      <c r="B73" s="1288"/>
      <c r="C73" s="1288"/>
      <c r="D73" s="1288"/>
      <c r="E73" s="1288"/>
      <c r="F73" s="1288"/>
      <c r="G73" s="1288"/>
      <c r="H73" s="1288"/>
      <c r="I73" s="1288"/>
      <c r="J73" s="1288"/>
      <c r="K73" s="1288"/>
      <c r="L73" s="1288"/>
      <c r="M73" s="1288"/>
      <c r="N73" s="1288"/>
      <c r="O73" s="1288"/>
      <c r="P73" s="1288"/>
      <c r="Q73" s="1288"/>
      <c r="R73" s="1288"/>
    </row>
    <row r="74" spans="1:18">
      <c r="A74" s="1288"/>
      <c r="B74" s="1288"/>
      <c r="C74" s="1288"/>
      <c r="D74" s="1288"/>
      <c r="E74" s="1288"/>
      <c r="F74" s="1288"/>
      <c r="G74" s="1288"/>
      <c r="H74" s="1288"/>
      <c r="I74" s="1288"/>
      <c r="J74" s="1288"/>
      <c r="K74" s="1288"/>
      <c r="L74" s="1288"/>
      <c r="M74" s="1288"/>
      <c r="N74" s="1288"/>
      <c r="O74" s="1288"/>
      <c r="P74" s="1288"/>
      <c r="Q74" s="1288"/>
      <c r="R74" s="1288"/>
    </row>
    <row r="75" spans="1:18">
      <c r="A75" s="1288"/>
      <c r="B75" s="1288"/>
      <c r="C75" s="1288"/>
      <c r="D75" s="1288"/>
      <c r="E75" s="1288"/>
      <c r="F75" s="1288"/>
      <c r="G75" s="1288"/>
      <c r="H75" s="1288"/>
      <c r="I75" s="1288"/>
      <c r="J75" s="1288"/>
      <c r="K75" s="1288"/>
      <c r="L75" s="1288"/>
      <c r="M75" s="1288"/>
      <c r="N75" s="1288"/>
      <c r="O75" s="1288"/>
      <c r="P75" s="1288"/>
      <c r="Q75" s="1288"/>
      <c r="R75" s="1288"/>
    </row>
    <row r="76" spans="1:18">
      <c r="A76" s="1288"/>
      <c r="B76" s="1288"/>
      <c r="C76" s="1288"/>
      <c r="D76" s="1288"/>
      <c r="E76" s="1288"/>
      <c r="F76" s="1288"/>
      <c r="G76" s="1288"/>
      <c r="H76" s="1288"/>
      <c r="I76" s="1288"/>
      <c r="J76" s="1288"/>
      <c r="K76" s="1288"/>
      <c r="L76" s="1288"/>
      <c r="M76" s="1288"/>
      <c r="N76" s="1288"/>
      <c r="O76" s="1288"/>
      <c r="P76" s="1288"/>
      <c r="Q76" s="1288"/>
      <c r="R76" s="1288"/>
    </row>
    <row r="77" spans="1:18">
      <c r="A77" s="1288"/>
      <c r="B77" s="1288"/>
      <c r="C77" s="1288"/>
      <c r="D77" s="1288"/>
      <c r="E77" s="1288"/>
      <c r="F77" s="1288"/>
      <c r="G77" s="1288"/>
      <c r="H77" s="1288"/>
      <c r="I77" s="1288"/>
      <c r="J77" s="1288"/>
      <c r="K77" s="1288"/>
      <c r="L77" s="1288"/>
      <c r="M77" s="1288"/>
      <c r="N77" s="1288"/>
      <c r="O77" s="1288"/>
      <c r="P77" s="1288"/>
      <c r="Q77" s="1288"/>
      <c r="R77" s="1288"/>
    </row>
    <row r="78" spans="1:18">
      <c r="A78" s="1288"/>
      <c r="B78" s="1288"/>
      <c r="C78" s="1288"/>
      <c r="D78" s="1288"/>
      <c r="E78" s="1288"/>
      <c r="F78" s="1288"/>
      <c r="G78" s="1288"/>
      <c r="H78" s="1288"/>
      <c r="I78" s="1288"/>
      <c r="J78" s="1288"/>
      <c r="K78" s="1288"/>
      <c r="L78" s="1288"/>
      <c r="M78" s="1288"/>
      <c r="N78" s="1288"/>
      <c r="O78" s="1288"/>
      <c r="P78" s="1288"/>
      <c r="Q78" s="1288"/>
      <c r="R78" s="1288"/>
    </row>
    <row r="79" spans="1:18">
      <c r="A79" s="1288"/>
      <c r="B79" s="1288"/>
      <c r="C79" s="1288"/>
      <c r="D79" s="1288"/>
      <c r="E79" s="1288"/>
      <c r="F79" s="1288"/>
      <c r="G79" s="1288"/>
      <c r="H79" s="1288"/>
      <c r="I79" s="1288"/>
      <c r="J79" s="1288"/>
      <c r="K79" s="1288"/>
      <c r="L79" s="1288"/>
      <c r="M79" s="1288"/>
      <c r="N79" s="1288"/>
      <c r="O79" s="1288"/>
      <c r="P79" s="1288"/>
      <c r="Q79" s="1288"/>
      <c r="R79" s="1288"/>
    </row>
    <row r="80" spans="1:18">
      <c r="A80" s="1288"/>
      <c r="B80" s="1288"/>
      <c r="C80" s="1288"/>
      <c r="D80" s="1288"/>
      <c r="E80" s="1288"/>
      <c r="F80" s="1288"/>
      <c r="G80" s="1288"/>
      <c r="H80" s="1288"/>
      <c r="I80" s="1288"/>
      <c r="J80" s="1288"/>
      <c r="K80" s="1288"/>
      <c r="L80" s="1288"/>
    </row>
    <row r="81" spans="1:12">
      <c r="A81" s="1288"/>
      <c r="B81" s="1288"/>
      <c r="C81" s="1288"/>
      <c r="D81" s="1288"/>
      <c r="E81" s="1288"/>
      <c r="F81" s="1288"/>
      <c r="G81" s="1288"/>
      <c r="H81" s="1288"/>
      <c r="I81" s="1288"/>
      <c r="J81" s="1288"/>
      <c r="K81" s="1288"/>
      <c r="L81" s="1288"/>
    </row>
    <row r="82" spans="1:12">
      <c r="A82" s="1288"/>
      <c r="B82" s="1288"/>
      <c r="C82" s="1288"/>
      <c r="D82" s="1288"/>
      <c r="E82" s="1288"/>
      <c r="F82" s="1288"/>
      <c r="G82" s="1288"/>
      <c r="H82" s="1288"/>
      <c r="I82" s="1288"/>
      <c r="J82" s="1288"/>
      <c r="K82" s="1288"/>
      <c r="L82" s="1288"/>
    </row>
    <row r="83" spans="1:12">
      <c r="A83" s="1288"/>
      <c r="B83" s="1288"/>
      <c r="C83" s="1288"/>
      <c r="D83" s="1288"/>
      <c r="E83" s="1288"/>
      <c r="F83" s="1288"/>
      <c r="G83" s="1288"/>
      <c r="H83" s="1288"/>
      <c r="I83" s="1288"/>
      <c r="J83" s="1288"/>
      <c r="K83" s="1288"/>
      <c r="L83" s="1288"/>
    </row>
    <row r="84" spans="1:12">
      <c r="A84" s="1288"/>
      <c r="B84" s="1288"/>
      <c r="C84" s="1288"/>
      <c r="D84" s="1288"/>
      <c r="E84" s="1288"/>
      <c r="F84" s="1288"/>
      <c r="G84" s="1288"/>
      <c r="H84" s="1288"/>
      <c r="I84" s="1288"/>
      <c r="J84" s="1288"/>
      <c r="K84" s="1288"/>
      <c r="L84" s="1288"/>
    </row>
    <row r="85" spans="1:12">
      <c r="A85" s="1288"/>
      <c r="B85" s="1288"/>
      <c r="C85" s="1288"/>
      <c r="D85" s="1288"/>
      <c r="E85" s="1288"/>
      <c r="F85" s="1288"/>
      <c r="G85" s="1288"/>
      <c r="H85" s="1288"/>
      <c r="I85" s="1288"/>
      <c r="J85" s="1288"/>
      <c r="K85" s="1288"/>
      <c r="L85" s="1288"/>
    </row>
    <row r="86" spans="1:12">
      <c r="A86" s="1288"/>
      <c r="B86" s="1288"/>
      <c r="C86" s="1288"/>
      <c r="D86" s="1288"/>
      <c r="E86" s="1288"/>
      <c r="F86" s="1288"/>
      <c r="G86" s="1288"/>
      <c r="H86" s="1288"/>
      <c r="I86" s="1288"/>
      <c r="J86" s="1288"/>
      <c r="K86" s="1288"/>
      <c r="L86" s="1288"/>
    </row>
    <row r="87" spans="1:12">
      <c r="A87" s="1288"/>
      <c r="B87" s="1288"/>
      <c r="C87" s="1288"/>
      <c r="D87" s="1288"/>
      <c r="E87" s="1288"/>
      <c r="F87" s="1288"/>
      <c r="G87" s="1288"/>
      <c r="H87" s="1288"/>
      <c r="I87" s="1288"/>
      <c r="J87" s="1288"/>
      <c r="K87" s="1288"/>
      <c r="L87" s="1288"/>
    </row>
    <row r="88" spans="1:12">
      <c r="A88" s="1288"/>
      <c r="B88" s="1288"/>
      <c r="C88" s="1288"/>
      <c r="D88" s="1288"/>
      <c r="E88" s="1288"/>
      <c r="F88" s="1288"/>
      <c r="G88" s="1288"/>
      <c r="H88" s="1288"/>
      <c r="I88" s="1288"/>
      <c r="J88" s="1288"/>
      <c r="K88" s="1288"/>
      <c r="L88" s="1288"/>
    </row>
    <row r="89" spans="1:12">
      <c r="A89" s="1288"/>
      <c r="B89" s="1288"/>
      <c r="C89" s="1288"/>
      <c r="D89" s="1288"/>
      <c r="E89" s="1288"/>
      <c r="F89" s="1288"/>
      <c r="G89" s="1288"/>
      <c r="H89" s="1288"/>
      <c r="I89" s="1288"/>
      <c r="J89" s="1288"/>
      <c r="K89" s="1288"/>
      <c r="L89" s="1288"/>
    </row>
    <row r="90" spans="1:12">
      <c r="A90" s="1288"/>
      <c r="B90" s="1288"/>
      <c r="C90" s="1288"/>
      <c r="D90" s="1288"/>
      <c r="E90" s="1288"/>
      <c r="F90" s="1288"/>
      <c r="G90" s="1288"/>
      <c r="H90" s="1288"/>
      <c r="I90" s="1288"/>
      <c r="J90" s="1288"/>
      <c r="K90" s="1288"/>
      <c r="L90" s="1288"/>
    </row>
    <row r="91" spans="1:12">
      <c r="A91" s="1288"/>
      <c r="B91" s="1288"/>
      <c r="C91" s="1288"/>
      <c r="D91" s="1288"/>
      <c r="E91" s="1288"/>
      <c r="F91" s="1288"/>
      <c r="G91" s="1288"/>
      <c r="H91" s="1288"/>
      <c r="I91" s="1288"/>
      <c r="J91" s="1288"/>
      <c r="K91" s="1288"/>
      <c r="L91" s="1288"/>
    </row>
    <row r="92" spans="1:12">
      <c r="A92" s="1288"/>
      <c r="B92" s="1288"/>
      <c r="C92" s="1288"/>
      <c r="D92" s="1288"/>
      <c r="E92" s="1288"/>
      <c r="F92" s="1288"/>
      <c r="G92" s="1288"/>
      <c r="H92" s="1288"/>
      <c r="I92" s="1288"/>
      <c r="J92" s="1288"/>
      <c r="K92" s="1288"/>
      <c r="L92" s="1288"/>
    </row>
    <row r="93" spans="1:12">
      <c r="A93" s="1288"/>
      <c r="B93" s="1288"/>
      <c r="C93" s="1288"/>
      <c r="D93" s="1288"/>
      <c r="E93" s="1288"/>
      <c r="F93" s="1288"/>
      <c r="G93" s="1288"/>
      <c r="H93" s="1288"/>
      <c r="I93" s="1288"/>
      <c r="J93" s="1288"/>
      <c r="K93" s="1288"/>
      <c r="L93" s="1288"/>
    </row>
    <row r="94" spans="1:12">
      <c r="A94" s="1288"/>
      <c r="B94" s="1288"/>
      <c r="C94" s="1288"/>
      <c r="D94" s="1288"/>
      <c r="E94" s="1288"/>
      <c r="F94" s="1288"/>
      <c r="G94" s="1288"/>
      <c r="H94" s="1288"/>
      <c r="I94" s="1288"/>
      <c r="J94" s="1288"/>
      <c r="K94" s="1288"/>
      <c r="L94" s="1288"/>
    </row>
    <row r="95" spans="1:12">
      <c r="A95" s="1288"/>
      <c r="B95" s="1288"/>
      <c r="C95" s="1288"/>
      <c r="D95" s="1288"/>
      <c r="E95" s="1288"/>
      <c r="F95" s="1288"/>
      <c r="G95" s="1288"/>
      <c r="H95" s="1288"/>
      <c r="I95" s="1288"/>
      <c r="J95" s="1288"/>
      <c r="K95" s="1288"/>
      <c r="L95" s="1288"/>
    </row>
    <row r="96" spans="1:12">
      <c r="A96" s="1288"/>
      <c r="B96" s="1288"/>
      <c r="C96" s="1288"/>
      <c r="D96" s="1288"/>
      <c r="E96" s="1288"/>
      <c r="F96" s="1288"/>
      <c r="G96" s="1288"/>
      <c r="H96" s="1288"/>
      <c r="I96" s="1288"/>
      <c r="J96" s="1288"/>
      <c r="K96" s="1288"/>
      <c r="L96" s="1288"/>
    </row>
    <row r="97" spans="1:12">
      <c r="A97" s="1288"/>
      <c r="B97" s="1288"/>
      <c r="C97" s="1288"/>
      <c r="D97" s="1288"/>
      <c r="E97" s="1288"/>
      <c r="F97" s="1288"/>
      <c r="G97" s="1288"/>
      <c r="H97" s="1288"/>
      <c r="I97" s="1288"/>
      <c r="J97" s="1288"/>
      <c r="K97" s="1288"/>
      <c r="L97" s="1288"/>
    </row>
    <row r="98" spans="1:12">
      <c r="A98" s="1288"/>
      <c r="B98" s="1288"/>
      <c r="C98" s="1288"/>
      <c r="D98" s="1288"/>
      <c r="E98" s="1288"/>
      <c r="F98" s="1288"/>
      <c r="G98" s="1288"/>
      <c r="H98" s="1288"/>
      <c r="I98" s="1288"/>
      <c r="J98" s="1288"/>
      <c r="K98" s="1288"/>
      <c r="L98" s="1288"/>
    </row>
    <row r="99" spans="1:12">
      <c r="A99" s="1288"/>
      <c r="B99" s="1288"/>
      <c r="C99" s="1288"/>
      <c r="D99" s="1288"/>
      <c r="E99" s="1288"/>
      <c r="F99" s="1288"/>
      <c r="G99" s="1288"/>
      <c r="H99" s="1288"/>
      <c r="I99" s="1288"/>
      <c r="J99" s="1288"/>
      <c r="K99" s="1288"/>
      <c r="L99" s="1288"/>
    </row>
    <row r="100" spans="1:12">
      <c r="A100" s="1288"/>
      <c r="B100" s="1288"/>
      <c r="C100" s="1288"/>
      <c r="D100" s="1288"/>
      <c r="E100" s="1288"/>
      <c r="F100" s="1288"/>
      <c r="G100" s="1288"/>
      <c r="H100" s="1288"/>
      <c r="I100" s="1288"/>
      <c r="J100" s="1288"/>
      <c r="K100" s="1288"/>
      <c r="L100" s="1288"/>
    </row>
    <row r="101" spans="1:12">
      <c r="A101" s="1288"/>
      <c r="B101" s="1288"/>
      <c r="C101" s="1288"/>
      <c r="D101" s="1288"/>
      <c r="E101" s="1288"/>
      <c r="F101" s="1288"/>
      <c r="G101" s="1288"/>
      <c r="H101" s="1288"/>
      <c r="I101" s="1288"/>
      <c r="J101" s="1288"/>
      <c r="K101" s="1288"/>
      <c r="L101" s="1288"/>
    </row>
    <row r="102" spans="1:12">
      <c r="A102" s="1288"/>
      <c r="B102" s="1288"/>
      <c r="C102" s="1288"/>
      <c r="D102" s="1288"/>
      <c r="E102" s="1288"/>
      <c r="F102" s="1288"/>
      <c r="G102" s="1288"/>
      <c r="H102" s="1288"/>
      <c r="I102" s="1288"/>
      <c r="J102" s="1288"/>
      <c r="K102" s="1288"/>
      <c r="L102" s="1288"/>
    </row>
    <row r="103" spans="1:12">
      <c r="A103" s="1288"/>
      <c r="B103" s="1288"/>
      <c r="C103" s="1288"/>
      <c r="D103" s="1288"/>
      <c r="E103" s="1288"/>
      <c r="F103" s="1288"/>
      <c r="G103" s="1288"/>
      <c r="H103" s="1288"/>
      <c r="I103" s="1288"/>
      <c r="J103" s="1288"/>
      <c r="K103" s="1288"/>
      <c r="L103" s="1288"/>
    </row>
    <row r="104" spans="1:12">
      <c r="A104" s="1288"/>
      <c r="B104" s="1288"/>
      <c r="C104" s="1288"/>
      <c r="D104" s="1288"/>
      <c r="E104" s="1288"/>
      <c r="F104" s="1288"/>
      <c r="G104" s="1288"/>
      <c r="H104" s="1288"/>
      <c r="I104" s="1288"/>
      <c r="J104" s="1288"/>
      <c r="K104" s="1288"/>
      <c r="L104" s="1288"/>
    </row>
    <row r="105" spans="1:12">
      <c r="A105" s="1288"/>
      <c r="B105" s="1288"/>
      <c r="C105" s="1288"/>
      <c r="D105" s="1288"/>
      <c r="E105" s="1288"/>
      <c r="F105" s="1288"/>
      <c r="G105" s="1288"/>
      <c r="H105" s="1288"/>
      <c r="I105" s="1288"/>
      <c r="J105" s="1288"/>
      <c r="K105" s="1288"/>
      <c r="L105" s="1288"/>
    </row>
    <row r="106" spans="1:12">
      <c r="A106" s="1288"/>
      <c r="B106" s="1288"/>
      <c r="C106" s="1288"/>
      <c r="D106" s="1288"/>
      <c r="E106" s="1288"/>
      <c r="F106" s="1288"/>
      <c r="G106" s="1288"/>
      <c r="H106" s="1288"/>
      <c r="I106" s="1288"/>
      <c r="J106" s="1288"/>
      <c r="K106" s="1288"/>
      <c r="L106" s="1288"/>
    </row>
    <row r="107" spans="1:12">
      <c r="A107" s="1288"/>
      <c r="B107" s="1288"/>
      <c r="C107" s="1288"/>
      <c r="D107" s="1288"/>
      <c r="E107" s="1288"/>
      <c r="F107" s="1288"/>
      <c r="G107" s="1288"/>
      <c r="H107" s="1288"/>
      <c r="I107" s="1288"/>
      <c r="J107" s="1288"/>
      <c r="K107" s="1288"/>
      <c r="L107" s="1288"/>
    </row>
    <row r="108" spans="1:12">
      <c r="A108" s="1288"/>
      <c r="B108" s="1288"/>
      <c r="C108" s="1288"/>
      <c r="D108" s="1288"/>
      <c r="E108" s="1288"/>
      <c r="F108" s="1288"/>
      <c r="G108" s="1288"/>
      <c r="H108" s="1288"/>
      <c r="I108" s="1288"/>
      <c r="J108" s="1288"/>
      <c r="K108" s="1288"/>
      <c r="L108" s="1288"/>
    </row>
    <row r="109" spans="1:12">
      <c r="A109" s="1288"/>
      <c r="B109" s="1288"/>
      <c r="C109" s="1288"/>
      <c r="D109" s="1288"/>
      <c r="E109" s="1288"/>
      <c r="F109" s="1288"/>
      <c r="G109" s="1288"/>
      <c r="H109" s="1288"/>
      <c r="I109" s="1288"/>
      <c r="J109" s="1288"/>
      <c r="K109" s="1288"/>
      <c r="L109" s="1288"/>
    </row>
    <row r="110" spans="1:12">
      <c r="A110" s="1288"/>
      <c r="B110" s="1288"/>
      <c r="C110" s="1288"/>
      <c r="D110" s="1288"/>
      <c r="E110" s="1288"/>
      <c r="F110" s="1288"/>
      <c r="G110" s="1288"/>
      <c r="H110" s="1288"/>
      <c r="I110" s="1288"/>
      <c r="J110" s="1288"/>
      <c r="K110" s="1288"/>
      <c r="L110" s="1288"/>
    </row>
    <row r="111" spans="1:12">
      <c r="A111" s="1288"/>
      <c r="B111" s="1288"/>
      <c r="C111" s="1288"/>
      <c r="D111" s="1288"/>
      <c r="E111" s="1288"/>
      <c r="F111" s="1288"/>
      <c r="G111" s="1288"/>
      <c r="H111" s="1288"/>
      <c r="I111" s="1288"/>
      <c r="J111" s="1288"/>
      <c r="K111" s="1288"/>
      <c r="L111" s="1288"/>
    </row>
    <row r="112" spans="1:12">
      <c r="A112" s="1288"/>
      <c r="B112" s="1288"/>
      <c r="C112" s="1288"/>
      <c r="D112" s="1288"/>
      <c r="E112" s="1288"/>
      <c r="F112" s="1288"/>
      <c r="G112" s="1288"/>
      <c r="H112" s="1288"/>
      <c r="I112" s="1288"/>
      <c r="J112" s="1288"/>
      <c r="K112" s="1288"/>
      <c r="L112" s="1288"/>
    </row>
    <row r="113" spans="1:12">
      <c r="A113" s="1288"/>
      <c r="B113" s="1288"/>
      <c r="C113" s="1288"/>
      <c r="D113" s="1288"/>
      <c r="E113" s="1288"/>
      <c r="F113" s="1288"/>
      <c r="G113" s="1288"/>
      <c r="H113" s="1288"/>
      <c r="I113" s="1288"/>
      <c r="J113" s="1288"/>
      <c r="K113" s="1288"/>
      <c r="L113" s="1288"/>
    </row>
    <row r="114" spans="1:12">
      <c r="A114" s="1288"/>
      <c r="B114" s="1288"/>
      <c r="C114" s="1288"/>
      <c r="D114" s="1288"/>
      <c r="E114" s="1288"/>
      <c r="F114" s="1288"/>
      <c r="G114" s="1288"/>
      <c r="H114" s="1288"/>
      <c r="I114" s="1288"/>
      <c r="J114" s="1288"/>
      <c r="K114" s="1288"/>
      <c r="L114" s="1288"/>
    </row>
    <row r="115" spans="1:12">
      <c r="A115" s="1288"/>
      <c r="B115" s="1288"/>
      <c r="C115" s="1288"/>
      <c r="D115" s="1288"/>
      <c r="E115" s="1288"/>
      <c r="F115" s="1288"/>
      <c r="G115" s="1288"/>
      <c r="H115" s="1288"/>
      <c r="I115" s="1288"/>
      <c r="J115" s="1288"/>
      <c r="K115" s="1288"/>
      <c r="L115" s="1288"/>
    </row>
    <row r="116" spans="1:12">
      <c r="A116" s="1288"/>
      <c r="B116" s="1288"/>
      <c r="C116" s="1288"/>
      <c r="D116" s="1288"/>
      <c r="E116" s="1288"/>
      <c r="F116" s="1288"/>
      <c r="G116" s="1288"/>
      <c r="H116" s="1288"/>
      <c r="I116" s="1288"/>
      <c r="J116" s="1288"/>
      <c r="K116" s="1288"/>
      <c r="L116" s="1288"/>
    </row>
    <row r="117" spans="1:12">
      <c r="A117" s="1288"/>
      <c r="B117" s="1288"/>
      <c r="C117" s="1288"/>
      <c r="D117" s="1288"/>
      <c r="E117" s="1288"/>
      <c r="F117" s="1288"/>
      <c r="G117" s="1288"/>
      <c r="H117" s="1288"/>
      <c r="I117" s="1288"/>
      <c r="J117" s="1288"/>
      <c r="K117" s="1288"/>
      <c r="L117" s="1288"/>
    </row>
    <row r="118" spans="1:12">
      <c r="A118" s="1288"/>
      <c r="B118" s="1288"/>
      <c r="C118" s="1288"/>
      <c r="D118" s="1288"/>
      <c r="E118" s="1288"/>
      <c r="F118" s="1288"/>
      <c r="G118" s="1288"/>
      <c r="H118" s="1288"/>
      <c r="I118" s="1288"/>
      <c r="J118" s="1288"/>
      <c r="K118" s="1288"/>
      <c r="L118" s="1288"/>
    </row>
    <row r="119" spans="1:12">
      <c r="A119" s="1288"/>
      <c r="B119" s="1288"/>
      <c r="C119" s="1288"/>
      <c r="D119" s="1288"/>
      <c r="E119" s="1288"/>
      <c r="F119" s="1288"/>
      <c r="G119" s="1288"/>
      <c r="H119" s="1288"/>
      <c r="I119" s="1288"/>
      <c r="J119" s="1288"/>
      <c r="K119" s="1288"/>
      <c r="L119" s="1288"/>
    </row>
    <row r="120" spans="1:12">
      <c r="A120" s="1288"/>
      <c r="B120" s="1288"/>
      <c r="C120" s="1288"/>
      <c r="D120" s="1288"/>
      <c r="E120" s="1288"/>
      <c r="F120" s="1288"/>
      <c r="G120" s="1288"/>
      <c r="H120" s="1288"/>
      <c r="I120" s="1288"/>
      <c r="J120" s="1288"/>
      <c r="K120" s="1288"/>
      <c r="L120" s="1288"/>
    </row>
    <row r="121" spans="1:12">
      <c r="A121" s="1288"/>
      <c r="B121" s="1288"/>
      <c r="C121" s="1288"/>
      <c r="D121" s="1288"/>
      <c r="E121" s="1288"/>
      <c r="F121" s="1288"/>
      <c r="G121" s="1288"/>
      <c r="H121" s="1288"/>
      <c r="I121" s="1288"/>
      <c r="J121" s="1288"/>
      <c r="K121" s="1288"/>
      <c r="L121" s="1288"/>
    </row>
    <row r="122" spans="1:12">
      <c r="A122" s="1288"/>
      <c r="B122" s="1288"/>
      <c r="C122" s="1288"/>
      <c r="D122" s="1288"/>
      <c r="E122" s="1288"/>
      <c r="F122" s="1288"/>
      <c r="G122" s="1288"/>
      <c r="H122" s="1288"/>
      <c r="I122" s="1288"/>
      <c r="J122" s="1288"/>
      <c r="K122" s="1288"/>
      <c r="L122" s="1288"/>
    </row>
    <row r="123" spans="1:12">
      <c r="A123" s="1288"/>
      <c r="B123" s="1288"/>
      <c r="C123" s="1288"/>
      <c r="D123" s="1288"/>
      <c r="E123" s="1288"/>
      <c r="F123" s="1288"/>
      <c r="G123" s="1288"/>
      <c r="H123" s="1288"/>
      <c r="I123" s="1288"/>
      <c r="J123" s="1288"/>
      <c r="K123" s="1288"/>
      <c r="L123" s="1288"/>
    </row>
    <row r="124" spans="1:12">
      <c r="A124" s="1288"/>
      <c r="B124" s="1288"/>
      <c r="C124" s="1288"/>
      <c r="D124" s="1288"/>
      <c r="E124" s="1288"/>
      <c r="F124" s="1288"/>
      <c r="G124" s="1288"/>
      <c r="H124" s="1288"/>
      <c r="I124" s="1288"/>
      <c r="J124" s="1288"/>
      <c r="K124" s="1288"/>
      <c r="L124" s="1288"/>
    </row>
    <row r="125" spans="1:12">
      <c r="A125" s="1288"/>
      <c r="B125" s="1288"/>
      <c r="C125" s="1288"/>
      <c r="D125" s="1288"/>
      <c r="E125" s="1288"/>
      <c r="F125" s="1288"/>
      <c r="G125" s="1288"/>
      <c r="H125" s="1288"/>
      <c r="I125" s="1288"/>
      <c r="J125" s="1288"/>
      <c r="K125" s="1288"/>
      <c r="L125" s="1288"/>
    </row>
    <row r="126" spans="1:12">
      <c r="A126" s="1288"/>
      <c r="B126" s="1288"/>
      <c r="C126" s="1288"/>
      <c r="D126" s="1288"/>
      <c r="E126" s="1288"/>
      <c r="F126" s="1288"/>
      <c r="G126" s="1288"/>
      <c r="H126" s="1288"/>
      <c r="I126" s="1288"/>
      <c r="J126" s="1288"/>
      <c r="K126" s="1288"/>
      <c r="L126" s="1288"/>
    </row>
    <row r="127" spans="1:12">
      <c r="A127" s="1288"/>
      <c r="B127" s="1288"/>
      <c r="C127" s="1288"/>
      <c r="D127" s="1288"/>
      <c r="E127" s="1288"/>
      <c r="F127" s="1288"/>
      <c r="G127" s="1288"/>
      <c r="H127" s="1288"/>
      <c r="I127" s="1288"/>
      <c r="J127" s="1288"/>
      <c r="K127" s="1288"/>
      <c r="L127" s="1288"/>
    </row>
    <row r="128" spans="1:12">
      <c r="A128" s="1288"/>
      <c r="B128" s="1288"/>
      <c r="C128" s="1288"/>
      <c r="D128" s="1288"/>
      <c r="E128" s="1288"/>
      <c r="F128" s="1288"/>
      <c r="G128" s="1288"/>
      <c r="H128" s="1288"/>
      <c r="I128" s="1288"/>
      <c r="J128" s="1288"/>
      <c r="K128" s="1288"/>
      <c r="L128" s="1288"/>
    </row>
    <row r="129" spans="1:12">
      <c r="A129" s="1288"/>
      <c r="B129" s="1288"/>
      <c r="C129" s="1288"/>
      <c r="D129" s="1288"/>
      <c r="E129" s="1288"/>
      <c r="F129" s="1288"/>
      <c r="G129" s="1288"/>
      <c r="H129" s="1288"/>
      <c r="I129" s="1288"/>
      <c r="J129" s="1288"/>
      <c r="K129" s="1288"/>
      <c r="L129" s="1288"/>
    </row>
    <row r="130" spans="1:12">
      <c r="A130" s="1288"/>
      <c r="B130" s="1288"/>
      <c r="C130" s="1288"/>
      <c r="D130" s="1288"/>
      <c r="E130" s="1288"/>
      <c r="F130" s="1288"/>
      <c r="G130" s="1288"/>
      <c r="H130" s="1288"/>
      <c r="I130" s="1288"/>
      <c r="J130" s="1288"/>
      <c r="K130" s="1288"/>
      <c r="L130" s="1288"/>
    </row>
    <row r="131" spans="1:12">
      <c r="A131" s="1288"/>
      <c r="B131" s="1288"/>
      <c r="C131" s="1288"/>
      <c r="D131" s="1288"/>
      <c r="E131" s="1288"/>
      <c r="F131" s="1288"/>
      <c r="G131" s="1288"/>
      <c r="H131" s="1288"/>
      <c r="I131" s="1288"/>
      <c r="J131" s="1288"/>
      <c r="K131" s="1288"/>
      <c r="L131" s="1288"/>
    </row>
    <row r="132" spans="1:12">
      <c r="A132" s="1288"/>
      <c r="B132" s="1288"/>
      <c r="C132" s="1288"/>
      <c r="D132" s="1288"/>
      <c r="E132" s="1288"/>
      <c r="F132" s="1288"/>
      <c r="G132" s="1288"/>
      <c r="H132" s="1288"/>
      <c r="I132" s="1288"/>
      <c r="J132" s="1288"/>
      <c r="K132" s="1288"/>
      <c r="L132" s="1288"/>
    </row>
    <row r="133" spans="1:12">
      <c r="A133" s="1288"/>
      <c r="B133" s="1288"/>
      <c r="C133" s="1288"/>
      <c r="D133" s="1288"/>
      <c r="E133" s="1288"/>
      <c r="F133" s="1288"/>
      <c r="G133" s="1288"/>
      <c r="H133" s="1288"/>
      <c r="I133" s="1288"/>
      <c r="J133" s="1288"/>
      <c r="K133" s="1288"/>
      <c r="L133" s="1288"/>
    </row>
    <row r="134" spans="1:12">
      <c r="A134" s="1288"/>
      <c r="B134" s="1288"/>
      <c r="C134" s="1288"/>
      <c r="D134" s="1288"/>
      <c r="E134" s="1288"/>
      <c r="F134" s="1288"/>
      <c r="G134" s="1288"/>
      <c r="H134" s="1288"/>
      <c r="I134" s="1288"/>
      <c r="J134" s="1288"/>
      <c r="K134" s="1288"/>
      <c r="L134" s="1288"/>
    </row>
    <row r="135" spans="1:12">
      <c r="A135" s="1288"/>
      <c r="B135" s="1288"/>
      <c r="C135" s="1288"/>
      <c r="D135" s="1288"/>
      <c r="E135" s="1288"/>
      <c r="F135" s="1288"/>
      <c r="G135" s="1288"/>
      <c r="H135" s="1288"/>
      <c r="I135" s="1288"/>
      <c r="J135" s="1288"/>
      <c r="K135" s="1288"/>
      <c r="L135" s="1288"/>
    </row>
    <row r="136" spans="1:12">
      <c r="A136" s="1288"/>
      <c r="B136" s="1288"/>
      <c r="C136" s="1288"/>
      <c r="D136" s="1288"/>
      <c r="E136" s="1288"/>
      <c r="F136" s="1288"/>
      <c r="G136" s="1288"/>
      <c r="H136" s="1288"/>
      <c r="I136" s="1288"/>
      <c r="J136" s="1288"/>
      <c r="K136" s="1288"/>
      <c r="L136" s="1288"/>
    </row>
    <row r="137" spans="1:12">
      <c r="A137" s="1288"/>
      <c r="B137" s="1288"/>
      <c r="C137" s="1288"/>
      <c r="D137" s="1288"/>
      <c r="E137" s="1288"/>
      <c r="F137" s="1288"/>
      <c r="G137" s="1288"/>
      <c r="H137" s="1288"/>
      <c r="I137" s="1288"/>
      <c r="J137" s="1288"/>
      <c r="K137" s="1288"/>
      <c r="L137" s="1288"/>
    </row>
    <row r="138" spans="1:12">
      <c r="A138" s="1288"/>
      <c r="B138" s="1288"/>
      <c r="C138" s="1288"/>
      <c r="D138" s="1288"/>
      <c r="E138" s="1288"/>
      <c r="F138" s="1288"/>
      <c r="G138" s="1288"/>
      <c r="H138" s="1288"/>
      <c r="I138" s="1288"/>
      <c r="J138" s="1288"/>
      <c r="K138" s="1288"/>
      <c r="L138" s="1288"/>
    </row>
    <row r="139" spans="1:12">
      <c r="A139" s="1288"/>
      <c r="B139" s="1288"/>
      <c r="C139" s="1288"/>
      <c r="D139" s="1288"/>
      <c r="E139" s="1288"/>
      <c r="F139" s="1288"/>
      <c r="G139" s="1288"/>
      <c r="H139" s="1288"/>
      <c r="I139" s="1288"/>
      <c r="J139" s="1288"/>
      <c r="K139" s="1288"/>
      <c r="L139" s="1288"/>
    </row>
    <row r="140" spans="1:12">
      <c r="A140" s="1288"/>
      <c r="B140" s="1288"/>
      <c r="C140" s="1288"/>
      <c r="D140" s="1288"/>
      <c r="E140" s="1288"/>
      <c r="F140" s="1288"/>
      <c r="G140" s="1288"/>
      <c r="H140" s="1288"/>
      <c r="I140" s="1288"/>
      <c r="J140" s="1288"/>
      <c r="K140" s="1288"/>
      <c r="L140" s="1288"/>
    </row>
    <row r="141" spans="1:12">
      <c r="A141" s="1288"/>
      <c r="B141" s="1288"/>
      <c r="C141" s="1288"/>
      <c r="D141" s="1288"/>
      <c r="E141" s="1288"/>
      <c r="F141" s="1288"/>
      <c r="G141" s="1288"/>
      <c r="H141" s="1288"/>
      <c r="I141" s="1288"/>
      <c r="J141" s="1288"/>
      <c r="K141" s="1288"/>
      <c r="L141" s="1288"/>
    </row>
    <row r="142" spans="1:12">
      <c r="A142" s="1288"/>
      <c r="B142" s="1288"/>
      <c r="C142" s="1288"/>
      <c r="D142" s="1288"/>
      <c r="E142" s="1288"/>
      <c r="F142" s="1288"/>
      <c r="G142" s="1288"/>
      <c r="H142" s="1288"/>
      <c r="I142" s="1288"/>
      <c r="J142" s="1288"/>
      <c r="K142" s="1288"/>
      <c r="L142" s="1288"/>
    </row>
    <row r="143" spans="1:12">
      <c r="A143" s="1288"/>
      <c r="B143" s="1288"/>
      <c r="C143" s="1288"/>
      <c r="D143" s="1288"/>
      <c r="E143" s="1288"/>
      <c r="F143" s="1288"/>
      <c r="G143" s="1288"/>
      <c r="H143" s="1288"/>
      <c r="I143" s="1288"/>
      <c r="J143" s="1288"/>
      <c r="K143" s="1288"/>
      <c r="L143" s="1288"/>
    </row>
    <row r="144" spans="1:12">
      <c r="A144" s="1288"/>
      <c r="B144" s="1288"/>
      <c r="C144" s="1288"/>
      <c r="D144" s="1288"/>
      <c r="E144" s="1288"/>
      <c r="F144" s="1288"/>
      <c r="G144" s="1288"/>
      <c r="H144" s="1288"/>
      <c r="I144" s="1288"/>
      <c r="J144" s="1288"/>
      <c r="K144" s="1288"/>
      <c r="L144" s="1288"/>
    </row>
    <row r="145" spans="1:12">
      <c r="A145" s="1288"/>
      <c r="B145" s="1288"/>
      <c r="C145" s="1288"/>
      <c r="D145" s="1288"/>
      <c r="E145" s="1288"/>
      <c r="F145" s="1288"/>
      <c r="G145" s="1288"/>
      <c r="H145" s="1288"/>
      <c r="I145" s="1288"/>
      <c r="J145" s="1288"/>
      <c r="K145" s="1288"/>
      <c r="L145" s="1288"/>
    </row>
    <row r="146" spans="1:12">
      <c r="A146" s="1288"/>
      <c r="B146" s="1288"/>
      <c r="C146" s="1288"/>
      <c r="D146" s="1288"/>
      <c r="E146" s="1288"/>
      <c r="F146" s="1288"/>
      <c r="G146" s="1288"/>
      <c r="H146" s="1288"/>
      <c r="I146" s="1288"/>
      <c r="J146" s="1288"/>
      <c r="K146" s="1288"/>
      <c r="L146" s="1288"/>
    </row>
    <row r="147" spans="1:12">
      <c r="A147" s="1288"/>
      <c r="B147" s="1288"/>
      <c r="C147" s="1288"/>
      <c r="D147" s="1288"/>
      <c r="E147" s="1288"/>
      <c r="F147" s="1288"/>
      <c r="G147" s="1288"/>
      <c r="H147" s="1288"/>
      <c r="I147" s="1288"/>
      <c r="J147" s="1288"/>
      <c r="K147" s="1288"/>
      <c r="L147" s="1288"/>
    </row>
    <row r="148" spans="1:12">
      <c r="A148" s="1288"/>
      <c r="B148" s="1288"/>
      <c r="C148" s="1288"/>
      <c r="D148" s="1288"/>
      <c r="E148" s="1288"/>
      <c r="F148" s="1288"/>
      <c r="G148" s="1288"/>
      <c r="H148" s="1288"/>
      <c r="I148" s="1288"/>
      <c r="J148" s="1288"/>
      <c r="K148" s="1288"/>
      <c r="L148" s="1288"/>
    </row>
    <row r="149" spans="1:12">
      <c r="A149" s="1289"/>
      <c r="B149" s="1289"/>
      <c r="C149" s="1289"/>
      <c r="D149" s="1289"/>
      <c r="E149" s="1289"/>
      <c r="F149" s="1289"/>
      <c r="G149" s="1289"/>
      <c r="H149" s="1289"/>
      <c r="I149" s="1289"/>
      <c r="J149" s="1289"/>
      <c r="K149" s="1289"/>
      <c r="L149" s="1289"/>
    </row>
    <row r="150" spans="1:12">
      <c r="A150" s="1289"/>
      <c r="B150" s="1289"/>
      <c r="C150" s="1289"/>
      <c r="D150" s="1289"/>
      <c r="E150" s="1289"/>
      <c r="F150" s="1289"/>
      <c r="G150" s="1289"/>
      <c r="H150" s="1289"/>
      <c r="I150" s="1289"/>
      <c r="J150" s="1289"/>
      <c r="K150" s="1289"/>
      <c r="L150" s="1289"/>
    </row>
    <row r="151" spans="1:12">
      <c r="A151" s="1289"/>
      <c r="B151" s="1289"/>
      <c r="C151" s="1289"/>
      <c r="D151" s="1289"/>
      <c r="E151" s="1289"/>
      <c r="F151" s="1289"/>
      <c r="G151" s="1289"/>
      <c r="H151" s="1289"/>
      <c r="I151" s="1289"/>
      <c r="J151" s="1289"/>
      <c r="K151" s="1289"/>
      <c r="L151" s="1289"/>
    </row>
    <row r="152" spans="1:12">
      <c r="A152" s="1289"/>
      <c r="B152" s="1289"/>
      <c r="C152" s="1289"/>
      <c r="D152" s="1289"/>
      <c r="E152" s="1289"/>
      <c r="F152" s="1289"/>
      <c r="G152" s="1289"/>
      <c r="H152" s="1289"/>
      <c r="I152" s="1289"/>
      <c r="J152" s="1289"/>
      <c r="K152" s="1289"/>
      <c r="L152" s="1289"/>
    </row>
    <row r="153" spans="1:12">
      <c r="A153" s="1289"/>
      <c r="B153" s="1289"/>
      <c r="C153" s="1289"/>
      <c r="D153" s="1289"/>
      <c r="E153" s="1289"/>
      <c r="F153" s="1289"/>
      <c r="G153" s="1289"/>
      <c r="H153" s="1289"/>
      <c r="I153" s="1289"/>
      <c r="J153" s="1289"/>
      <c r="K153" s="1289"/>
      <c r="L153" s="1289"/>
    </row>
    <row r="154" spans="1:12">
      <c r="A154" s="1289"/>
      <c r="B154" s="1289"/>
      <c r="C154" s="1289"/>
      <c r="D154" s="1289"/>
      <c r="E154" s="1289"/>
      <c r="F154" s="1289"/>
      <c r="G154" s="1289"/>
      <c r="H154" s="1289"/>
      <c r="I154" s="1289"/>
      <c r="J154" s="1289"/>
      <c r="K154" s="1289"/>
      <c r="L154" s="1289"/>
    </row>
    <row r="155" spans="1:12">
      <c r="A155" s="1289"/>
      <c r="B155" s="1289"/>
      <c r="C155" s="1289"/>
      <c r="D155" s="1289"/>
      <c r="E155" s="1289"/>
      <c r="F155" s="1289"/>
      <c r="G155" s="1289"/>
      <c r="H155" s="1289"/>
      <c r="I155" s="1289"/>
      <c r="J155" s="1289"/>
      <c r="K155" s="1289"/>
      <c r="L155" s="1289"/>
    </row>
    <row r="156" spans="1:12">
      <c r="A156" s="1289"/>
      <c r="B156" s="1289"/>
      <c r="C156" s="1289"/>
      <c r="D156" s="1289"/>
      <c r="E156" s="1289"/>
      <c r="F156" s="1289"/>
      <c r="G156" s="1289"/>
      <c r="H156" s="1289"/>
      <c r="I156" s="1289"/>
      <c r="J156" s="1289"/>
      <c r="K156" s="1289"/>
      <c r="L156" s="1289"/>
    </row>
    <row r="157" spans="1:12">
      <c r="A157" s="1289"/>
      <c r="B157" s="1289"/>
      <c r="C157" s="1289"/>
      <c r="D157" s="1289"/>
      <c r="E157" s="1289"/>
      <c r="F157" s="1289"/>
      <c r="G157" s="1289"/>
      <c r="H157" s="1289"/>
      <c r="I157" s="1289"/>
      <c r="J157" s="1289"/>
      <c r="K157" s="1289"/>
      <c r="L157" s="1289"/>
    </row>
    <row r="158" spans="1:12">
      <c r="A158" s="1289"/>
      <c r="B158" s="1289"/>
      <c r="C158" s="1289"/>
      <c r="D158" s="1289"/>
      <c r="E158" s="1289"/>
      <c r="F158" s="1289"/>
      <c r="G158" s="1289"/>
      <c r="H158" s="1289"/>
      <c r="I158" s="1289"/>
      <c r="J158" s="1289"/>
      <c r="K158" s="1289"/>
      <c r="L158" s="1289"/>
    </row>
    <row r="159" spans="1:12">
      <c r="A159" s="1289"/>
      <c r="B159" s="1289"/>
      <c r="C159" s="1289"/>
      <c r="D159" s="1289"/>
      <c r="E159" s="1289"/>
      <c r="F159" s="1289"/>
      <c r="G159" s="1289"/>
      <c r="H159" s="1289"/>
      <c r="I159" s="1289"/>
      <c r="J159" s="1289"/>
      <c r="K159" s="1289"/>
      <c r="L159" s="1289"/>
    </row>
    <row r="160" spans="1:12">
      <c r="A160" s="1289"/>
      <c r="B160" s="1289"/>
      <c r="C160" s="1289"/>
      <c r="D160" s="1289"/>
      <c r="E160" s="1289"/>
      <c r="F160" s="1289"/>
      <c r="G160" s="1289"/>
      <c r="H160" s="1289"/>
      <c r="I160" s="1289"/>
      <c r="J160" s="1289"/>
      <c r="K160" s="1289"/>
      <c r="L160" s="1289"/>
    </row>
    <row r="161" spans="1:12">
      <c r="A161" s="1289"/>
      <c r="B161" s="1289"/>
      <c r="C161" s="1289"/>
      <c r="D161" s="1289"/>
      <c r="E161" s="1289"/>
      <c r="F161" s="1289"/>
      <c r="G161" s="1289"/>
      <c r="H161" s="1289"/>
      <c r="I161" s="1289"/>
      <c r="J161" s="1289"/>
      <c r="K161" s="1289"/>
      <c r="L161" s="1289"/>
    </row>
    <row r="162" spans="1:12">
      <c r="A162" s="1289"/>
      <c r="B162" s="1289"/>
      <c r="C162" s="1289"/>
      <c r="D162" s="1289"/>
      <c r="E162" s="1289"/>
      <c r="F162" s="1289"/>
      <c r="G162" s="1289"/>
      <c r="H162" s="1289"/>
      <c r="I162" s="1289"/>
      <c r="J162" s="1289"/>
      <c r="K162" s="1289"/>
      <c r="L162" s="1289"/>
    </row>
    <row r="163" spans="1:12">
      <c r="A163" s="1289"/>
      <c r="B163" s="1289"/>
      <c r="C163" s="1289"/>
      <c r="D163" s="1289"/>
      <c r="E163" s="1289"/>
      <c r="F163" s="1289"/>
      <c r="G163" s="1289"/>
      <c r="H163" s="1289"/>
      <c r="I163" s="1289"/>
      <c r="J163" s="1289"/>
      <c r="K163" s="1289"/>
      <c r="L163" s="1289"/>
    </row>
    <row r="164" spans="1:12">
      <c r="A164" s="1289"/>
      <c r="B164" s="1289"/>
      <c r="C164" s="1289"/>
      <c r="D164" s="1289"/>
      <c r="E164" s="1289"/>
      <c r="F164" s="1289"/>
      <c r="G164" s="1289"/>
      <c r="H164" s="1289"/>
      <c r="I164" s="1289"/>
      <c r="J164" s="1289"/>
      <c r="K164" s="1289"/>
      <c r="L164" s="1289"/>
    </row>
    <row r="165" spans="1:12">
      <c r="A165" s="1289"/>
      <c r="B165" s="1289"/>
      <c r="C165" s="1289"/>
      <c r="D165" s="1289"/>
      <c r="E165" s="1289"/>
      <c r="F165" s="1289"/>
      <c r="G165" s="1289"/>
      <c r="H165" s="1289"/>
      <c r="I165" s="1289"/>
      <c r="J165" s="1289"/>
      <c r="K165" s="1289"/>
      <c r="L165" s="1289"/>
    </row>
    <row r="166" spans="1:12">
      <c r="A166" s="1289"/>
      <c r="B166" s="1289"/>
      <c r="C166" s="1289"/>
      <c r="D166" s="1289"/>
      <c r="E166" s="1289"/>
      <c r="F166" s="1289"/>
      <c r="G166" s="1289"/>
      <c r="H166" s="1289"/>
      <c r="I166" s="1289"/>
      <c r="J166" s="1289"/>
      <c r="K166" s="1289"/>
      <c r="L166" s="1289"/>
    </row>
    <row r="167" spans="1:12">
      <c r="A167" s="1289"/>
      <c r="B167" s="1289"/>
      <c r="C167" s="1289"/>
      <c r="D167" s="1289"/>
      <c r="E167" s="1289"/>
      <c r="F167" s="1289"/>
      <c r="G167" s="1289"/>
      <c r="H167" s="1289"/>
      <c r="I167" s="1289"/>
      <c r="J167" s="1289"/>
      <c r="K167" s="1289"/>
      <c r="L167" s="1289"/>
    </row>
    <row r="168" spans="1:12">
      <c r="A168" s="1289"/>
      <c r="B168" s="1289"/>
      <c r="C168" s="1289"/>
      <c r="D168" s="1289"/>
      <c r="E168" s="1289"/>
      <c r="F168" s="1289"/>
      <c r="G168" s="1289"/>
      <c r="H168" s="1289"/>
      <c r="I168" s="1289"/>
      <c r="J168" s="1289"/>
      <c r="K168" s="1289"/>
      <c r="L168" s="1289"/>
    </row>
    <row r="169" spans="1:12">
      <c r="A169" s="1289"/>
      <c r="B169" s="1289"/>
      <c r="C169" s="1289"/>
      <c r="D169" s="1289"/>
      <c r="E169" s="1289"/>
      <c r="F169" s="1289"/>
      <c r="G169" s="1289"/>
      <c r="H169" s="1289"/>
      <c r="I169" s="1289"/>
      <c r="J169" s="1289"/>
      <c r="K169" s="1289"/>
      <c r="L169" s="1289"/>
    </row>
  </sheetData>
  <sheetProtection sheet="1" objects="1" scenarios="1"/>
  <mergeCells count="100">
    <mergeCell ref="A56:L56"/>
    <mergeCell ref="A57:L57"/>
    <mergeCell ref="A58:L58"/>
    <mergeCell ref="A52:L52"/>
    <mergeCell ref="A53:L53"/>
    <mergeCell ref="A54:L54"/>
    <mergeCell ref="A55:L55"/>
    <mergeCell ref="A51:L51"/>
    <mergeCell ref="A39:L39"/>
    <mergeCell ref="A40:L40"/>
    <mergeCell ref="A41:L41"/>
    <mergeCell ref="A42:L42"/>
    <mergeCell ref="A44:L44"/>
    <mergeCell ref="A45:L45"/>
    <mergeCell ref="A46:L46"/>
    <mergeCell ref="A47:L47"/>
    <mergeCell ref="A48:L48"/>
    <mergeCell ref="A49:L49"/>
    <mergeCell ref="A50:L50"/>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K8:K10"/>
    <mergeCell ref="L9:L10"/>
    <mergeCell ref="A11:A13"/>
    <mergeCell ref="B11:C13"/>
    <mergeCell ref="D11:D13"/>
    <mergeCell ref="E11:G13"/>
    <mergeCell ref="H11:H13"/>
    <mergeCell ref="K11:K13"/>
    <mergeCell ref="L12:L13"/>
    <mergeCell ref="A8:A10"/>
    <mergeCell ref="B8:C10"/>
    <mergeCell ref="D8:D10"/>
    <mergeCell ref="E8:G10"/>
    <mergeCell ref="H8:H10"/>
    <mergeCell ref="A2:L2"/>
    <mergeCell ref="K3:L3"/>
    <mergeCell ref="C4:E4"/>
    <mergeCell ref="G4:L4"/>
    <mergeCell ref="A6:A7"/>
    <mergeCell ref="B6:C7"/>
    <mergeCell ref="D6:D7"/>
    <mergeCell ref="E6:G7"/>
    <mergeCell ref="H6:H7"/>
    <mergeCell ref="I6:J7"/>
    <mergeCell ref="K6:K7"/>
  </mergeCells>
  <phoneticPr fontId="14"/>
  <conditionalFormatting sqref="B26:B27">
    <cfRule type="cellIs" dxfId="301" priority="18" stopIfTrue="1" operator="notEqual">
      <formula>0</formula>
    </cfRule>
  </conditionalFormatting>
  <conditionalFormatting sqref="B29:B30 B32:B33">
    <cfRule type="cellIs" dxfId="300" priority="19" stopIfTrue="1" operator="notEqual">
      <formula>0</formula>
    </cfRule>
  </conditionalFormatting>
  <conditionalFormatting sqref="D8:D37">
    <cfRule type="cellIs" dxfId="299" priority="39" operator="equal">
      <formula>""</formula>
    </cfRule>
  </conditionalFormatting>
  <conditionalFormatting sqref="E8:I37">
    <cfRule type="cellIs" dxfId="298" priority="41" stopIfTrue="1" operator="equal">
      <formula>""</formula>
    </cfRule>
  </conditionalFormatting>
  <conditionalFormatting sqref="I11 I12:J13">
    <cfRule type="expression" dxfId="297" priority="36">
      <formula>IF($L$11="《省》",COUNTA($A$8:$L$10),)</formula>
    </cfRule>
  </conditionalFormatting>
  <conditionalFormatting sqref="I14 I15:J16">
    <cfRule type="expression" dxfId="296" priority="34">
      <formula>IF($L$14="《省》",COUNTA($A$8:$L$10),)</formula>
    </cfRule>
  </conditionalFormatting>
  <conditionalFormatting sqref="I17 I18:J19">
    <cfRule type="expression" dxfId="295" priority="32">
      <formula>IF($L$17="《省》",COUNTA($A$8:$L$10),)</formula>
    </cfRule>
  </conditionalFormatting>
  <conditionalFormatting sqref="I20 I21:J22">
    <cfRule type="expression" dxfId="294" priority="30">
      <formula>IF($L$20="《省》",COUNTA($A$8:$L$10),)</formula>
    </cfRule>
  </conditionalFormatting>
  <conditionalFormatting sqref="I23 I24:J25">
    <cfRule type="expression" dxfId="293" priority="28">
      <formula>IF($L$23="《省》",COUNTA($A$8:$L$10),)</formula>
    </cfRule>
  </conditionalFormatting>
  <conditionalFormatting sqref="I26 I27:J28">
    <cfRule type="expression" dxfId="292" priority="26">
      <formula>IF($L$26="《省》",COUNTA($A$8:$L$10),)</formula>
    </cfRule>
  </conditionalFormatting>
  <conditionalFormatting sqref="I29 I30:J31">
    <cfRule type="expression" dxfId="291" priority="24">
      <formula>IF($L$29="《省》",COUNTA($A$8:$L$10),)</formula>
    </cfRule>
  </conditionalFormatting>
  <conditionalFormatting sqref="I32 I33:J34">
    <cfRule type="expression" dxfId="290" priority="22">
      <formula>IF($L$32="《省》",COUNTA($A$8:$L$10),)</formula>
    </cfRule>
  </conditionalFormatting>
  <conditionalFormatting sqref="I8:J10">
    <cfRule type="expression" dxfId="289" priority="8">
      <formula>IF($L$8="《省》",COUNTA($A$8:$L$10),)</formula>
    </cfRule>
  </conditionalFormatting>
  <conditionalFormatting sqref="I35:J37">
    <cfRule type="expression" dxfId="288" priority="20">
      <formula>IF($L$35="《省》",COUNTA($A$8:$L$10),)</formula>
    </cfRule>
  </conditionalFormatting>
  <conditionalFormatting sqref="J11">
    <cfRule type="expression" dxfId="287" priority="7">
      <formula>IF($L$8="《省》",COUNTA($A$8:$L$10),)</formula>
    </cfRule>
  </conditionalFormatting>
  <conditionalFormatting sqref="J14">
    <cfRule type="expression" dxfId="286" priority="6">
      <formula>IF($L$8="《省》",COUNTA($A$8:$L$10),)</formula>
    </cfRule>
  </conditionalFormatting>
  <conditionalFormatting sqref="J17">
    <cfRule type="expression" dxfId="285" priority="5">
      <formula>IF($L$8="《省》",COUNTA($A$8:$L$10),)</formula>
    </cfRule>
  </conditionalFormatting>
  <conditionalFormatting sqref="J20">
    <cfRule type="expression" dxfId="284" priority="4">
      <formula>IF($L$8="《省》",COUNTA($A$8:$L$10),)</formula>
    </cfRule>
  </conditionalFormatting>
  <conditionalFormatting sqref="J23">
    <cfRule type="expression" dxfId="283" priority="3">
      <formula>IF($L$8="《省》",COUNTA($A$8:$L$10),)</formula>
    </cfRule>
  </conditionalFormatting>
  <conditionalFormatting sqref="J26">
    <cfRule type="expression" dxfId="282" priority="12">
      <formula>IF($L$8="《省》",COUNTA($A$8:$L$10),)</formula>
    </cfRule>
  </conditionalFormatting>
  <conditionalFormatting sqref="J29">
    <cfRule type="expression" dxfId="281" priority="2">
      <formula>IF($L$8="《省》",COUNTA($A$8:$L$10),)</formula>
    </cfRule>
  </conditionalFormatting>
  <conditionalFormatting sqref="J32">
    <cfRule type="expression" dxfId="280" priority="1">
      <formula>IF($L$8="《省》",COUNTA($A$8:$L$10),)</formula>
    </cfRule>
  </conditionalFormatting>
  <conditionalFormatting sqref="J35">
    <cfRule type="expression" dxfId="279" priority="9">
      <formula>IF($L$8="《省》",COUNTA($A$8:$L$10),)</formula>
    </cfRule>
  </conditionalFormatting>
  <conditionalFormatting sqref="K8:K37 B8:C25">
    <cfRule type="cellIs" dxfId="278" priority="44" stopIfTrue="1" operator="equal">
      <formula>""</formula>
    </cfRule>
  </conditionalFormatting>
  <conditionalFormatting sqref="K8:L9 K10 K11:L11 K12:K13 K14:L14 K15:K16 K17:L17 K18:K19 K20:L20 K21:K22 K23:L23 K24:K25 K26:L26 K27:K28 K29:L29 K30:K31 K32:L32 K33:K34 K35:L35 K36:K37 H8:H37">
    <cfRule type="cellIs" dxfId="277" priority="45" stopIfTrue="1" operator="notEqual">
      <formula>0</formula>
    </cfRule>
  </conditionalFormatting>
  <conditionalFormatting sqref="K8:L9 K10 K11:L11 K12:K13 K14:L14 K15:K16 K17:L17 K18:K19 K20:L20 K21:K22 K23:L23 K24:K25 K26:L26 K27:K28 K29:L29 K30:K31 K32:L32 K33:K34 K35:L35 K36:K37">
    <cfRule type="cellIs" dxfId="276" priority="43" stopIfTrue="1" operator="equal">
      <formula>""</formula>
    </cfRule>
  </conditionalFormatting>
  <conditionalFormatting sqref="L12">
    <cfRule type="cellIs" dxfId="275" priority="37" stopIfTrue="1" operator="equal">
      <formula>""</formula>
    </cfRule>
  </conditionalFormatting>
  <conditionalFormatting sqref="L15">
    <cfRule type="cellIs" dxfId="274" priority="35" stopIfTrue="1" operator="equal">
      <formula>""</formula>
    </cfRule>
  </conditionalFormatting>
  <conditionalFormatting sqref="L18">
    <cfRule type="cellIs" dxfId="273" priority="33" stopIfTrue="1" operator="equal">
      <formula>""</formula>
    </cfRule>
  </conditionalFormatting>
  <conditionalFormatting sqref="L21">
    <cfRule type="cellIs" dxfId="272" priority="31" stopIfTrue="1" operator="equal">
      <formula>""</formula>
    </cfRule>
  </conditionalFormatting>
  <conditionalFormatting sqref="L24">
    <cfRule type="cellIs" dxfId="271" priority="29" stopIfTrue="1" operator="equal">
      <formula>""</formula>
    </cfRule>
  </conditionalFormatting>
  <conditionalFormatting sqref="L27">
    <cfRule type="cellIs" dxfId="270" priority="27" stopIfTrue="1" operator="equal">
      <formula>""</formula>
    </cfRule>
  </conditionalFormatting>
  <conditionalFormatting sqref="L30">
    <cfRule type="cellIs" dxfId="269" priority="25" stopIfTrue="1" operator="equal">
      <formula>""</formula>
    </cfRule>
  </conditionalFormatting>
  <conditionalFormatting sqref="L33">
    <cfRule type="cellIs" dxfId="268" priority="23" stopIfTrue="1" operator="equal">
      <formula>""</formula>
    </cfRule>
  </conditionalFormatting>
  <conditionalFormatting sqref="L36">
    <cfRule type="cellIs" dxfId="267" priority="21" stopIfTrue="1" operator="equal">
      <formula>""</formula>
    </cfRule>
  </conditionalFormatting>
  <dataValidations count="4">
    <dataValidation type="list" allowBlank="1" showInputMessage="1" showErrorMessage="1" sqref="D8:D37" xr:uid="{00000000-0002-0000-1100-000000000000}">
      <formula1>"常勤,非常勤"</formula1>
    </dataValidation>
    <dataValidation type="list" allowBlank="1" showInputMessage="1" showErrorMessage="1" sqref="I8:I37 K8:K37" xr:uid="{00000000-0002-0000-1100-000001000000}">
      <formula1>"✔"</formula1>
    </dataValidation>
    <dataValidation type="list" allowBlank="1" showInputMessage="1" showErrorMessage="1" sqref="H8:H37" xr:uid="{00000000-0002-0000-1100-000002000000}">
      <formula1>"1, 2, 3, 4,"</formula1>
    </dataValidation>
    <dataValidation type="list" allowBlank="1" showInputMessage="1" showErrorMessage="1" sqref="L14 L17 L8 L11 L32 L29 L26 L23 L20 L35" xr:uid="{00000000-0002-0000-1100-000003000000}">
      <formula1>"《省》"</formula1>
    </dataValidation>
  </dataValidations>
  <pageMargins left="0.51181102362204722" right="0.51181102362204722" top="0.39370078740157483" bottom="0.15748031496062992" header="0.35433070866141736" footer="0.15748031496062992"/>
  <pageSetup paperSize="9" scale="56" orientation="portrait" r:id="rId1"/>
  <headerFooter scaleWithDoc="0"/>
  <rowBreaks count="1" manualBreakCount="1">
    <brk id="59" max="11"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W66"/>
  <sheetViews>
    <sheetView view="pageBreakPreview" topLeftCell="A35" zoomScale="70" zoomScaleNormal="40" zoomScaleSheetLayoutView="70" zoomScalePageLayoutView="55" workbookViewId="0">
      <selection activeCell="G36" sqref="G36:Q36"/>
    </sheetView>
  </sheetViews>
  <sheetFormatPr defaultColWidth="9" defaultRowHeight="26.1" customHeight="1"/>
  <cols>
    <col min="1" max="1" width="5.625" style="708" customWidth="1"/>
    <col min="2" max="2" width="4.625" style="708" customWidth="1"/>
    <col min="3" max="3" width="20.625" style="708" customWidth="1"/>
    <col min="4" max="4" width="5.125" style="708" customWidth="1"/>
    <col min="5" max="5" width="4.5" style="708" customWidth="1"/>
    <col min="6" max="6" width="9.625" style="708" customWidth="1"/>
    <col min="7" max="7" width="3.875" style="708" customWidth="1"/>
    <col min="8" max="9" width="10.625" style="708" customWidth="1"/>
    <col min="10" max="11" width="4.5" style="708" customWidth="1"/>
    <col min="12" max="14" width="9" style="708"/>
    <col min="15" max="15" width="4.625" style="708" customWidth="1"/>
    <col min="16" max="16" width="9" style="708"/>
    <col min="17" max="17" width="15.5" style="708" customWidth="1"/>
    <col min="18" max="18" width="11" style="708" customWidth="1"/>
    <col min="19" max="19" width="1.5" style="708" customWidth="1"/>
    <col min="20" max="20" width="3.125" style="708" customWidth="1"/>
    <col min="21" max="21" width="13.75" style="706" customWidth="1"/>
    <col min="22" max="22" width="30.75" style="708" customWidth="1"/>
    <col min="23" max="24" width="9" style="708"/>
    <col min="25" max="25" width="9" style="708" customWidth="1"/>
    <col min="26" max="16384" width="9" style="708"/>
  </cols>
  <sheetData>
    <row r="1" spans="1:23" s="704" customFormat="1" ht="26.1" customHeight="1">
      <c r="B1" s="705"/>
      <c r="C1" s="705"/>
      <c r="D1" s="705"/>
      <c r="E1" s="766"/>
      <c r="F1" s="767"/>
      <c r="R1" s="768" t="s">
        <v>15</v>
      </c>
      <c r="U1" s="706"/>
    </row>
    <row r="2" spans="1:23" s="704" customFormat="1" ht="12.75" customHeight="1">
      <c r="B2" s="705"/>
      <c r="C2" s="705"/>
      <c r="D2" s="705"/>
      <c r="E2" s="766"/>
      <c r="F2" s="767"/>
      <c r="R2" s="769"/>
      <c r="U2" s="706"/>
    </row>
    <row r="3" spans="1:23" s="704" customFormat="1" ht="26.1" customHeight="1">
      <c r="O3" s="1536"/>
      <c r="P3" s="1536"/>
      <c r="Q3" s="1536"/>
      <c r="R3" s="1536"/>
      <c r="U3" s="706"/>
    </row>
    <row r="4" spans="1:23" ht="21.75" customHeight="1"/>
    <row r="5" spans="1:23" ht="32.25" customHeight="1">
      <c r="A5" s="1537" t="s">
        <v>16</v>
      </c>
      <c r="B5" s="1538"/>
      <c r="C5" s="1538"/>
      <c r="D5" s="1538"/>
      <c r="E5" s="1538"/>
      <c r="F5" s="1538"/>
      <c r="G5" s="1538"/>
      <c r="H5" s="1538"/>
      <c r="I5" s="1538"/>
      <c r="J5" s="1538"/>
      <c r="K5" s="1538"/>
      <c r="L5" s="1538"/>
    </row>
    <row r="6" spans="1:23" ht="9.75" customHeight="1">
      <c r="A6" s="770"/>
      <c r="B6" s="771"/>
      <c r="C6" s="771"/>
      <c r="D6" s="771"/>
      <c r="E6" s="771"/>
      <c r="F6" s="771"/>
      <c r="G6" s="771"/>
      <c r="H6" s="771"/>
      <c r="I6" s="771"/>
      <c r="J6" s="771"/>
      <c r="K6" s="771"/>
      <c r="L6" s="771"/>
      <c r="N6" s="772"/>
      <c r="O6" s="773"/>
    </row>
    <row r="7" spans="1:23" ht="26.1" customHeight="1">
      <c r="L7" s="704" t="s">
        <v>17</v>
      </c>
      <c r="M7" s="704"/>
      <c r="N7" s="704"/>
      <c r="O7" s="704"/>
      <c r="P7" s="704"/>
      <c r="Q7" s="704"/>
      <c r="R7" s="704"/>
    </row>
    <row r="8" spans="1:23" ht="19.5" customHeight="1">
      <c r="I8" s="774" t="s">
        <v>18</v>
      </c>
      <c r="J8" s="775" t="s">
        <v>19</v>
      </c>
      <c r="K8" s="776"/>
      <c r="L8" s="1539"/>
      <c r="M8" s="1539"/>
      <c r="N8" s="1539"/>
      <c r="O8" s="1539"/>
      <c r="P8" s="1539"/>
      <c r="Q8" s="1539"/>
      <c r="R8" s="1539"/>
    </row>
    <row r="9" spans="1:23" ht="26.1" customHeight="1">
      <c r="I9" s="777" t="s">
        <v>20</v>
      </c>
      <c r="J9" s="1540"/>
      <c r="K9" s="1540"/>
      <c r="L9" s="1541"/>
      <c r="M9" s="1541"/>
      <c r="N9" s="1541"/>
      <c r="O9" s="1541"/>
      <c r="P9" s="1541"/>
      <c r="Q9" s="1541"/>
      <c r="R9" s="1541"/>
    </row>
    <row r="10" spans="1:23" ht="21" customHeight="1">
      <c r="I10" s="774" t="s">
        <v>18</v>
      </c>
      <c r="L10" s="1541"/>
      <c r="M10" s="1541"/>
      <c r="N10" s="1541"/>
      <c r="O10" s="1541"/>
      <c r="P10" s="1541"/>
      <c r="Q10" s="1541"/>
      <c r="R10" s="1541"/>
    </row>
    <row r="11" spans="1:23" ht="26.1" customHeight="1">
      <c r="C11" s="778"/>
      <c r="D11" s="779"/>
      <c r="E11" s="779"/>
      <c r="F11" s="780"/>
      <c r="I11" s="704" t="s">
        <v>21</v>
      </c>
      <c r="K11" s="704"/>
      <c r="L11" s="1541"/>
      <c r="M11" s="1541"/>
      <c r="N11" s="1541"/>
      <c r="O11" s="1541"/>
      <c r="P11" s="1541"/>
      <c r="Q11" s="1541"/>
      <c r="R11" s="1541"/>
      <c r="T11" s="924"/>
    </row>
    <row r="12" spans="1:23" ht="21" customHeight="1">
      <c r="C12" s="779"/>
      <c r="D12" s="779"/>
      <c r="E12" s="779"/>
      <c r="F12" s="780"/>
      <c r="I12" s="774" t="s">
        <v>18</v>
      </c>
      <c r="L12" s="1541"/>
      <c r="M12" s="1541"/>
      <c r="N12" s="1541"/>
      <c r="O12" s="1541"/>
      <c r="P12" s="1541"/>
      <c r="Q12" s="1541"/>
      <c r="R12" s="1541"/>
    </row>
    <row r="13" spans="1:23" s="781" customFormat="1" ht="26.1" customHeight="1">
      <c r="A13" s="708"/>
      <c r="B13" s="708"/>
      <c r="C13" s="708"/>
      <c r="D13" s="708"/>
      <c r="E13" s="708"/>
      <c r="F13" s="708"/>
      <c r="G13" s="708"/>
      <c r="I13" s="782" t="s">
        <v>22</v>
      </c>
      <c r="K13" s="777"/>
      <c r="L13" s="777"/>
      <c r="M13" s="1539"/>
      <c r="N13" s="1539"/>
      <c r="O13" s="1539"/>
      <c r="P13" s="1539"/>
      <c r="Q13" s="1539"/>
      <c r="R13" s="783"/>
      <c r="U13" s="784"/>
    </row>
    <row r="14" spans="1:23" s="775" customFormat="1" ht="17.25" customHeight="1">
      <c r="A14" s="781"/>
      <c r="B14" s="781"/>
      <c r="C14" s="781"/>
      <c r="D14" s="781"/>
      <c r="E14" s="781"/>
      <c r="F14" s="781"/>
      <c r="G14" s="708"/>
      <c r="H14" s="708"/>
      <c r="I14" s="708"/>
      <c r="J14" s="708"/>
      <c r="M14" s="785"/>
      <c r="N14" s="785"/>
      <c r="O14" s="785"/>
      <c r="P14" s="785"/>
      <c r="Q14" s="785"/>
      <c r="R14" s="785"/>
      <c r="U14" s="784"/>
    </row>
    <row r="15" spans="1:23" s="786" customFormat="1" ht="39" customHeight="1">
      <c r="A15" s="1542" t="s">
        <v>7</v>
      </c>
      <c r="B15" s="1542"/>
      <c r="C15" s="1542"/>
      <c r="D15" s="1542"/>
      <c r="E15" s="1542"/>
      <c r="F15" s="1542"/>
      <c r="G15" s="1542"/>
      <c r="H15" s="1542"/>
      <c r="I15" s="1542"/>
      <c r="J15" s="1542"/>
      <c r="K15" s="1543"/>
      <c r="L15" s="1543"/>
      <c r="M15" s="1543"/>
      <c r="N15" s="1543"/>
      <c r="O15" s="1543"/>
      <c r="P15" s="1543"/>
      <c r="Q15" s="1543"/>
      <c r="R15" s="1543"/>
      <c r="U15" s="787"/>
      <c r="W15" s="788"/>
    </row>
    <row r="16" spans="1:23" ht="21" customHeight="1">
      <c r="A16" s="786"/>
      <c r="B16" s="786"/>
      <c r="C16" s="786"/>
      <c r="D16" s="786"/>
      <c r="E16" s="786"/>
      <c r="F16" s="786"/>
      <c r="P16" s="775"/>
    </row>
    <row r="17" spans="1:22" s="704" customFormat="1" ht="65.099999999999994" customHeight="1">
      <c r="A17" s="708"/>
      <c r="B17" s="789"/>
      <c r="C17" s="1544" t="s">
        <v>593</v>
      </c>
      <c r="D17" s="1544"/>
      <c r="E17" s="1544"/>
      <c r="F17" s="1544"/>
      <c r="G17" s="1544"/>
      <c r="H17" s="1544"/>
      <c r="I17" s="1544"/>
      <c r="J17" s="1544"/>
      <c r="K17" s="1544"/>
      <c r="L17" s="1544"/>
      <c r="M17" s="1544"/>
      <c r="N17" s="1544"/>
      <c r="O17" s="1544"/>
      <c r="P17" s="1544"/>
      <c r="Q17" s="1544"/>
      <c r="R17" s="789"/>
      <c r="U17" s="706"/>
    </row>
    <row r="18" spans="1:22" ht="14.25" customHeight="1"/>
    <row r="19" spans="1:22" s="704" customFormat="1" ht="26.1" customHeight="1">
      <c r="A19" s="1535" t="s">
        <v>23</v>
      </c>
      <c r="B19" s="1535"/>
      <c r="C19" s="1535"/>
      <c r="D19" s="1535"/>
      <c r="E19" s="1535"/>
      <c r="F19" s="1535"/>
      <c r="G19" s="1535"/>
      <c r="H19" s="1535"/>
      <c r="I19" s="1535"/>
      <c r="J19" s="1535"/>
      <c r="K19" s="1535"/>
      <c r="L19" s="1535"/>
      <c r="M19" s="1535"/>
      <c r="N19" s="1535"/>
      <c r="O19" s="1535"/>
      <c r="P19" s="1535"/>
      <c r="Q19" s="1535"/>
      <c r="R19" s="1535"/>
      <c r="U19" s="706"/>
    </row>
    <row r="20" spans="1:22" s="704" customFormat="1" ht="26.1" customHeight="1">
      <c r="B20" s="1545" t="s">
        <v>24</v>
      </c>
      <c r="C20" s="1545"/>
      <c r="D20" s="767" t="s">
        <v>25</v>
      </c>
      <c r="E20" s="790"/>
      <c r="F20" s="704" t="s">
        <v>26</v>
      </c>
      <c r="U20" s="706"/>
    </row>
    <row r="21" spans="1:22" s="762" customFormat="1" ht="26.1" customHeight="1">
      <c r="B21" s="704"/>
      <c r="C21" s="704"/>
      <c r="D21" s="767" t="s">
        <v>25</v>
      </c>
      <c r="E21" s="790" t="s">
        <v>412</v>
      </c>
      <c r="F21" s="704" t="s">
        <v>27</v>
      </c>
      <c r="G21" s="704"/>
      <c r="H21" s="704"/>
      <c r="I21" s="704"/>
      <c r="J21" s="704"/>
      <c r="K21" s="704"/>
      <c r="L21" s="791"/>
      <c r="M21" s="791"/>
      <c r="N21" s="711"/>
      <c r="O21" s="704"/>
      <c r="P21" s="704"/>
      <c r="Q21" s="704"/>
      <c r="U21" s="792"/>
    </row>
    <row r="22" spans="1:22" s="704" customFormat="1" ht="17.25" customHeight="1">
      <c r="B22" s="762"/>
      <c r="C22" s="762"/>
      <c r="D22" s="762"/>
      <c r="E22" s="762"/>
      <c r="G22" s="708"/>
      <c r="H22" s="709"/>
      <c r="I22" s="709"/>
      <c r="J22" s="709"/>
      <c r="U22" s="706"/>
    </row>
    <row r="23" spans="1:22" s="704" customFormat="1" ht="26.1" customHeight="1">
      <c r="B23" s="1545" t="s">
        <v>367</v>
      </c>
      <c r="C23" s="1545"/>
      <c r="D23" s="1545"/>
      <c r="E23" s="1546"/>
      <c r="F23" s="1546"/>
      <c r="G23" s="1546"/>
      <c r="H23" s="1547"/>
      <c r="I23" s="1547"/>
      <c r="J23" s="1547"/>
      <c r="K23" s="1547"/>
      <c r="L23" s="1547"/>
      <c r="N23" s="1548" t="s">
        <v>28</v>
      </c>
      <c r="O23" s="1548"/>
      <c r="P23" s="1548"/>
      <c r="Q23" s="1548"/>
      <c r="R23" s="1548"/>
      <c r="U23" s="947" t="s">
        <v>1639</v>
      </c>
      <c r="V23" s="948" t="str" cm="1">
        <f t="array" ref="V23">IF(U24+V24=0,"未入力",INDEX(B24:P28,U24,V24+1))</f>
        <v>未入力</v>
      </c>
    </row>
    <row r="24" spans="1:22" ht="18" customHeight="1">
      <c r="B24" s="416"/>
      <c r="C24" s="1549" t="s">
        <v>29</v>
      </c>
      <c r="D24" s="1550"/>
      <c r="E24" s="416"/>
      <c r="F24" s="1551" t="s">
        <v>30</v>
      </c>
      <c r="G24" s="1552"/>
      <c r="H24" s="1552"/>
      <c r="I24" s="1552"/>
      <c r="J24" s="1552"/>
      <c r="K24" s="416"/>
      <c r="L24" s="1551" t="s">
        <v>31</v>
      </c>
      <c r="M24" s="1552"/>
      <c r="N24" s="1553"/>
      <c r="O24" s="416"/>
      <c r="P24" s="1554" t="s">
        <v>32</v>
      </c>
      <c r="Q24" s="1555"/>
      <c r="R24" s="1555"/>
      <c r="U24" s="947">
        <f>IFERROR(MATCH("✔",B24:B28,0),IFERROR(MATCH("✔",E24:E28,0),IFERROR(MATCH("✔",K24:K28,0),IFERROR(MATCH("✔",O24:O27,0),0))))</f>
        <v>0</v>
      </c>
      <c r="V24" s="949">
        <f>IFERROR(MATCH("✔",B24:O24,0),IFERROR(MATCH("✔",B25:O25,0),IFERROR(MATCH("✔",B26:O26,0),IFERROR(MATCH("✔",B27:O27,0),IFERROR(MATCH("✔",B28:O28,0),0)))))</f>
        <v>0</v>
      </c>
    </row>
    <row r="25" spans="1:22" ht="18" customHeight="1">
      <c r="B25" s="416"/>
      <c r="C25" s="1551" t="s">
        <v>33</v>
      </c>
      <c r="D25" s="1552"/>
      <c r="E25" s="416"/>
      <c r="F25" s="1551" t="s">
        <v>34</v>
      </c>
      <c r="G25" s="1552"/>
      <c r="H25" s="1552"/>
      <c r="I25" s="1552"/>
      <c r="J25" s="1552"/>
      <c r="K25" s="416"/>
      <c r="L25" s="1551" t="s">
        <v>35</v>
      </c>
      <c r="M25" s="1552"/>
      <c r="N25" s="1553"/>
      <c r="O25" s="416"/>
      <c r="P25" s="1554" t="s">
        <v>36</v>
      </c>
      <c r="Q25" s="1555"/>
      <c r="R25" s="1555"/>
    </row>
    <row r="26" spans="1:22" ht="18" customHeight="1">
      <c r="B26" s="416"/>
      <c r="C26" s="1549" t="s">
        <v>37</v>
      </c>
      <c r="D26" s="1550"/>
      <c r="E26" s="416"/>
      <c r="F26" s="1551" t="s">
        <v>38</v>
      </c>
      <c r="G26" s="1552"/>
      <c r="H26" s="1552"/>
      <c r="I26" s="1552"/>
      <c r="J26" s="1552"/>
      <c r="K26" s="416"/>
      <c r="L26" s="1551" t="s">
        <v>39</v>
      </c>
      <c r="M26" s="1552"/>
      <c r="N26" s="1553"/>
      <c r="O26" s="416"/>
      <c r="P26" s="1554" t="s">
        <v>40</v>
      </c>
      <c r="Q26" s="1555"/>
      <c r="R26" s="1555"/>
    </row>
    <row r="27" spans="1:22" ht="18" customHeight="1">
      <c r="B27" s="416"/>
      <c r="C27" s="1551" t="s">
        <v>618</v>
      </c>
      <c r="D27" s="1553"/>
      <c r="E27" s="416"/>
      <c r="F27" s="1551" t="s">
        <v>41</v>
      </c>
      <c r="G27" s="1552"/>
      <c r="H27" s="1552"/>
      <c r="I27" s="1552"/>
      <c r="J27" s="1552"/>
      <c r="K27" s="416"/>
      <c r="L27" s="1551" t="s">
        <v>42</v>
      </c>
      <c r="M27" s="1552"/>
      <c r="N27" s="1553"/>
      <c r="O27" s="416"/>
      <c r="P27" s="1554" t="s">
        <v>43</v>
      </c>
      <c r="Q27" s="1555"/>
      <c r="R27" s="1555"/>
    </row>
    <row r="28" spans="1:22" ht="18" customHeight="1">
      <c r="B28" s="416"/>
      <c r="C28" s="1549" t="s">
        <v>44</v>
      </c>
      <c r="D28" s="1550"/>
      <c r="E28" s="416"/>
      <c r="F28" s="1551" t="s">
        <v>45</v>
      </c>
      <c r="G28" s="1552"/>
      <c r="H28" s="1552"/>
      <c r="I28" s="1552"/>
      <c r="J28" s="1552"/>
      <c r="K28" s="416"/>
      <c r="L28" s="1551" t="s">
        <v>46</v>
      </c>
      <c r="M28" s="1552"/>
      <c r="N28" s="1557"/>
      <c r="O28" s="793" t="s">
        <v>47</v>
      </c>
      <c r="P28" s="1558"/>
      <c r="Q28" s="1559"/>
      <c r="R28" s="1559"/>
      <c r="S28" s="794" t="s">
        <v>48</v>
      </c>
    </row>
    <row r="29" spans="1:22" ht="14.25" customHeight="1">
      <c r="E29" s="1560"/>
      <c r="F29" s="1560"/>
      <c r="G29" s="1560"/>
      <c r="H29" s="1560"/>
      <c r="I29" s="1560"/>
      <c r="J29" s="1560"/>
      <c r="K29" s="1560"/>
      <c r="L29" s="1560"/>
      <c r="M29" s="1560"/>
      <c r="N29" s="1560"/>
      <c r="O29" s="1560"/>
      <c r="P29" s="1560"/>
      <c r="Q29" s="1560"/>
    </row>
    <row r="30" spans="1:22" s="704" customFormat="1" ht="26.25" customHeight="1">
      <c r="C30" s="789" t="s">
        <v>49</v>
      </c>
      <c r="D30" s="944"/>
      <c r="E30" s="1561" t="s">
        <v>50</v>
      </c>
      <c r="F30" s="1561"/>
      <c r="G30" s="1561"/>
      <c r="H30" s="1561"/>
      <c r="I30" s="1561"/>
      <c r="J30" s="1561"/>
      <c r="K30" s="1561"/>
      <c r="L30" s="1561"/>
      <c r="M30" s="1561"/>
      <c r="N30" s="1561"/>
      <c r="O30" s="1561"/>
      <c r="P30" s="1561"/>
      <c r="Q30" s="1561"/>
      <c r="R30" s="1561"/>
      <c r="U30" s="706"/>
    </row>
    <row r="31" spans="1:22" s="704" customFormat="1" ht="12.75" customHeight="1">
      <c r="C31" s="789"/>
      <c r="D31" s="795"/>
      <c r="E31" s="760"/>
      <c r="F31" s="760"/>
      <c r="G31" s="760"/>
      <c r="H31" s="760"/>
      <c r="I31" s="760"/>
      <c r="J31" s="760"/>
      <c r="K31" s="760"/>
      <c r="L31" s="760"/>
      <c r="M31" s="760"/>
      <c r="N31" s="760"/>
      <c r="O31" s="760"/>
      <c r="P31" s="760"/>
      <c r="Q31" s="760"/>
      <c r="R31" s="760"/>
      <c r="U31" s="706"/>
    </row>
    <row r="32" spans="1:22" s="704" customFormat="1" ht="26.25" customHeight="1">
      <c r="C32" s="796" t="s">
        <v>51</v>
      </c>
      <c r="D32" s="944"/>
      <c r="E32" s="1562" t="s">
        <v>1306</v>
      </c>
      <c r="F32" s="1562"/>
      <c r="G32" s="1562"/>
      <c r="H32" s="1562"/>
      <c r="I32" s="1562"/>
      <c r="J32" s="1562"/>
      <c r="K32" s="1562"/>
      <c r="L32" s="1562"/>
      <c r="M32" s="1562"/>
      <c r="N32" s="1562"/>
      <c r="O32" s="1562"/>
      <c r="P32" s="1562"/>
      <c r="Q32" s="1562"/>
      <c r="R32" s="1562"/>
      <c r="U32" s="706"/>
    </row>
    <row r="33" spans="1:21" s="704" customFormat="1" ht="171" customHeight="1">
      <c r="C33" s="796"/>
      <c r="D33" s="789"/>
      <c r="E33" s="1562"/>
      <c r="F33" s="1562"/>
      <c r="G33" s="1562"/>
      <c r="H33" s="1562"/>
      <c r="I33" s="1562"/>
      <c r="J33" s="1562"/>
      <c r="K33" s="1562"/>
      <c r="L33" s="1562"/>
      <c r="M33" s="1562"/>
      <c r="N33" s="1562"/>
      <c r="O33" s="1562"/>
      <c r="P33" s="1562"/>
      <c r="Q33" s="1562"/>
      <c r="R33" s="1562"/>
      <c r="U33" s="706"/>
    </row>
    <row r="34" spans="1:21" s="704" customFormat="1" ht="19.5" customHeight="1">
      <c r="C34" s="705"/>
      <c r="D34" s="705"/>
      <c r="E34" s="705"/>
      <c r="F34" s="705"/>
      <c r="G34" s="705"/>
      <c r="H34" s="705"/>
      <c r="I34" s="705"/>
      <c r="J34" s="705"/>
      <c r="K34" s="705"/>
      <c r="L34" s="705"/>
      <c r="M34" s="705"/>
      <c r="N34" s="705"/>
      <c r="O34" s="705"/>
      <c r="P34" s="705"/>
      <c r="Q34" s="705"/>
      <c r="R34" s="705"/>
      <c r="U34" s="706"/>
    </row>
    <row r="35" spans="1:21" s="704" customFormat="1" ht="26.1" customHeight="1">
      <c r="B35" s="704" t="s">
        <v>52</v>
      </c>
      <c r="U35" s="706"/>
    </row>
    <row r="36" spans="1:21" s="704" customFormat="1" ht="30.75" customHeight="1">
      <c r="C36" s="704" t="s">
        <v>53</v>
      </c>
      <c r="G36" s="1563"/>
      <c r="H36" s="1563"/>
      <c r="I36" s="1563"/>
      <c r="J36" s="1563"/>
      <c r="K36" s="1563"/>
      <c r="L36" s="1563"/>
      <c r="M36" s="1563"/>
      <c r="N36" s="1563"/>
      <c r="O36" s="1563"/>
      <c r="P36" s="1563"/>
      <c r="Q36" s="1563"/>
      <c r="R36" s="797"/>
      <c r="T36" s="924" t="str">
        <f>LEN(G36)&amp;"文字(全角で最大40文字)"</f>
        <v>0文字(全角で最大40文字)</v>
      </c>
      <c r="U36" s="706"/>
    </row>
    <row r="37" spans="1:21" s="704" customFormat="1" ht="30" customHeight="1">
      <c r="C37" s="704" t="s">
        <v>54</v>
      </c>
      <c r="F37" s="1564"/>
      <c r="G37" s="1564"/>
      <c r="H37" s="1564"/>
      <c r="I37" s="1564"/>
      <c r="J37" s="798" t="s">
        <v>55</v>
      </c>
      <c r="K37" s="1565"/>
      <c r="L37" s="1565"/>
      <c r="M37" s="1565"/>
      <c r="N37" s="1565"/>
      <c r="O37" s="799" t="s">
        <v>56</v>
      </c>
      <c r="P37" s="946"/>
      <c r="Q37" s="797" t="s">
        <v>57</v>
      </c>
      <c r="U37" s="706"/>
    </row>
    <row r="38" spans="1:21" s="704" customFormat="1" ht="30" customHeight="1">
      <c r="C38" s="704" t="s">
        <v>58</v>
      </c>
      <c r="F38" s="945"/>
      <c r="G38" s="800" t="s">
        <v>59</v>
      </c>
      <c r="U38" s="706"/>
    </row>
    <row r="39" spans="1:21" s="704" customFormat="1" ht="11.25" customHeight="1">
      <c r="H39" s="711"/>
      <c r="U39" s="706"/>
    </row>
    <row r="40" spans="1:21" s="704" customFormat="1" ht="37.5" customHeight="1">
      <c r="B40" s="704" t="s">
        <v>619</v>
      </c>
      <c r="C40" s="704" t="s">
        <v>621</v>
      </c>
      <c r="F40" s="1556"/>
      <c r="G40" s="1556"/>
      <c r="H40" s="1556"/>
      <c r="I40" s="1556"/>
      <c r="J40" s="1556"/>
      <c r="K40" s="1556"/>
      <c r="L40" s="1556"/>
      <c r="M40" s="1556"/>
      <c r="N40" s="1556"/>
      <c r="O40" s="1556"/>
      <c r="P40" s="1556"/>
      <c r="Q40" s="1556"/>
      <c r="R40" s="1556"/>
      <c r="T40" s="925"/>
      <c r="U40" s="706"/>
    </row>
    <row r="41" spans="1:21" s="704" customFormat="1" ht="18.75">
      <c r="B41" s="1566" t="s">
        <v>60</v>
      </c>
      <c r="C41" s="1566"/>
      <c r="D41" s="1566"/>
      <c r="E41" s="801" t="s">
        <v>19</v>
      </c>
      <c r="F41" s="1567"/>
      <c r="G41" s="710"/>
      <c r="H41" s="1569"/>
      <c r="I41" s="1569"/>
      <c r="J41" s="1569"/>
      <c r="K41" s="1569"/>
      <c r="L41" s="1569"/>
      <c r="M41" s="1569"/>
      <c r="N41" s="1569"/>
      <c r="O41" s="1569"/>
      <c r="P41" s="1569"/>
      <c r="Q41" s="1569"/>
      <c r="R41" s="1569"/>
      <c r="T41" s="924" t="str">
        <f>LEN(H41)&amp;"文字(全角で最大23文字)"</f>
        <v>0文字(全角で最大23文字)</v>
      </c>
      <c r="U41" s="706"/>
    </row>
    <row r="42" spans="1:21" s="704" customFormat="1" ht="18.75">
      <c r="B42" s="1566"/>
      <c r="C42" s="1566"/>
      <c r="D42" s="1566"/>
      <c r="E42" s="801"/>
      <c r="F42" s="1568"/>
      <c r="G42" s="797"/>
      <c r="H42" s="1556"/>
      <c r="I42" s="1556"/>
      <c r="J42" s="1556"/>
      <c r="K42" s="1556"/>
      <c r="L42" s="1556"/>
      <c r="M42" s="1556"/>
      <c r="N42" s="1556"/>
      <c r="O42" s="1556"/>
      <c r="P42" s="1556"/>
      <c r="Q42" s="1556"/>
      <c r="R42" s="1556"/>
      <c r="T42" s="924" t="str">
        <f>LEN(H42)&amp;"文字(全角で最大23文字)"</f>
        <v>0文字(全角で最大23文字)</v>
      </c>
      <c r="U42" s="706"/>
    </row>
    <row r="43" spans="1:21" s="704" customFormat="1" ht="13.5" customHeight="1">
      <c r="F43" s="710"/>
      <c r="G43" s="710"/>
      <c r="H43" s="710"/>
      <c r="I43" s="710"/>
      <c r="J43" s="710"/>
      <c r="K43" s="710"/>
      <c r="L43" s="710"/>
      <c r="M43" s="710"/>
      <c r="N43" s="710"/>
      <c r="O43" s="710"/>
      <c r="P43" s="710"/>
      <c r="Q43" s="710"/>
      <c r="R43" s="710"/>
      <c r="U43" s="706"/>
    </row>
    <row r="44" spans="1:21" s="704" customFormat="1" ht="30" customHeight="1">
      <c r="A44" s="704" t="s">
        <v>600</v>
      </c>
      <c r="B44" s="704" t="s">
        <v>61</v>
      </c>
      <c r="F44" s="1593"/>
      <c r="G44" s="1593"/>
      <c r="H44" s="1593"/>
      <c r="I44" s="1593"/>
      <c r="J44" s="802"/>
      <c r="K44" s="711"/>
      <c r="L44" s="803"/>
      <c r="M44" s="711"/>
      <c r="N44" s="711"/>
      <c r="O44" s="711"/>
      <c r="P44" s="711"/>
      <c r="Q44" s="711"/>
      <c r="R44" s="711"/>
      <c r="U44" s="706"/>
    </row>
    <row r="45" spans="1:21" ht="13.5" customHeight="1"/>
    <row r="46" spans="1:21" s="704" customFormat="1" ht="30" customHeight="1">
      <c r="B46" s="704" t="s">
        <v>366</v>
      </c>
      <c r="F46" s="1593"/>
      <c r="G46" s="1593"/>
      <c r="H46" s="1593"/>
      <c r="I46" s="1593"/>
      <c r="J46" s="802"/>
      <c r="K46" s="711"/>
      <c r="L46" s="803"/>
      <c r="M46" s="711"/>
      <c r="N46" s="711"/>
      <c r="O46" s="711"/>
      <c r="P46" s="711"/>
      <c r="Q46" s="711"/>
      <c r="R46" s="711"/>
      <c r="U46" s="706"/>
    </row>
    <row r="47" spans="1:21" ht="13.5" customHeight="1"/>
    <row r="48" spans="1:21" ht="36.75" customHeight="1">
      <c r="B48" s="1573" t="s">
        <v>62</v>
      </c>
      <c r="C48" s="1574"/>
      <c r="D48" s="1577" t="s">
        <v>63</v>
      </c>
      <c r="E48" s="1578"/>
      <c r="F48" s="1578"/>
      <c r="G48" s="1578"/>
      <c r="H48" s="1578"/>
      <c r="I48" s="1579"/>
      <c r="J48" s="1580" t="s">
        <v>64</v>
      </c>
      <c r="K48" s="1581"/>
      <c r="L48" s="1581"/>
      <c r="M48" s="1581"/>
      <c r="N48" s="1582"/>
      <c r="O48" s="1580" t="s">
        <v>65</v>
      </c>
      <c r="P48" s="1581"/>
      <c r="Q48" s="1581"/>
      <c r="R48" s="1582"/>
    </row>
    <row r="49" spans="1:21" ht="46.5" customHeight="1">
      <c r="A49" s="708" t="s">
        <v>889</v>
      </c>
      <c r="B49" s="1575"/>
      <c r="C49" s="1576"/>
      <c r="D49" s="1583"/>
      <c r="E49" s="1584"/>
      <c r="F49" s="1584"/>
      <c r="G49" s="1584"/>
      <c r="H49" s="1584"/>
      <c r="I49" s="1585"/>
      <c r="J49" s="1586"/>
      <c r="K49" s="1587"/>
      <c r="L49" s="1587"/>
      <c r="M49" s="1587"/>
      <c r="N49" s="1588"/>
      <c r="O49" s="1589"/>
      <c r="P49" s="1590"/>
      <c r="Q49" s="1591"/>
      <c r="R49" s="1592"/>
    </row>
    <row r="50" spans="1:21" s="704" customFormat="1" ht="15.75" customHeight="1">
      <c r="U50" s="706"/>
    </row>
    <row r="51" spans="1:21" s="704" customFormat="1" ht="26.1" customHeight="1">
      <c r="A51" s="704" t="s">
        <v>216</v>
      </c>
      <c r="B51" s="704" t="s">
        <v>66</v>
      </c>
      <c r="U51" s="706"/>
    </row>
    <row r="52" spans="1:21" s="704" customFormat="1" ht="22.5" customHeight="1">
      <c r="B52" s="804" t="s">
        <v>67</v>
      </c>
      <c r="C52" s="710"/>
      <c r="D52" s="710"/>
      <c r="E52" s="710"/>
      <c r="F52" s="710"/>
      <c r="G52" s="710" t="s">
        <v>68</v>
      </c>
      <c r="H52" s="710"/>
      <c r="I52" s="710"/>
      <c r="J52" s="710"/>
      <c r="K52" s="710"/>
      <c r="L52" s="710"/>
      <c r="M52" s="710" t="s">
        <v>69</v>
      </c>
      <c r="N52" s="710" t="s">
        <v>70</v>
      </c>
      <c r="O52" s="710"/>
      <c r="P52" s="710"/>
      <c r="Q52" s="710"/>
      <c r="R52" s="805"/>
      <c r="U52" s="706"/>
    </row>
    <row r="53" spans="1:21" s="704" customFormat="1" ht="22.5" customHeight="1">
      <c r="B53" s="806"/>
      <c r="C53" s="711"/>
      <c r="D53" s="711"/>
      <c r="E53" s="711"/>
      <c r="F53" s="711"/>
      <c r="G53" s="711"/>
      <c r="H53" s="711"/>
      <c r="I53" s="711"/>
      <c r="J53" s="711"/>
      <c r="K53" s="711"/>
      <c r="L53" s="711"/>
      <c r="M53" s="711"/>
      <c r="N53" s="711"/>
      <c r="O53" s="711"/>
      <c r="P53" s="711"/>
      <c r="Q53" s="711"/>
      <c r="R53" s="807"/>
      <c r="U53" s="706"/>
    </row>
    <row r="54" spans="1:21" s="704" customFormat="1" ht="22.5" customHeight="1">
      <c r="B54" s="806" t="s">
        <v>71</v>
      </c>
      <c r="C54" s="711"/>
      <c r="D54" s="711"/>
      <c r="E54" s="711"/>
      <c r="F54" s="711"/>
      <c r="G54" s="711"/>
      <c r="H54" s="711"/>
      <c r="I54" s="711"/>
      <c r="J54" s="711"/>
      <c r="K54" s="711"/>
      <c r="L54" s="711"/>
      <c r="M54" s="711"/>
      <c r="N54" s="711"/>
      <c r="O54" s="711"/>
      <c r="P54" s="711"/>
      <c r="Q54" s="711"/>
      <c r="R54" s="807"/>
      <c r="U54" s="706"/>
    </row>
    <row r="55" spans="1:21" s="704" customFormat="1" ht="22.5" customHeight="1">
      <c r="B55" s="808"/>
      <c r="C55" s="797"/>
      <c r="D55" s="797"/>
      <c r="E55" s="797"/>
      <c r="F55" s="797"/>
      <c r="G55" s="797"/>
      <c r="H55" s="797"/>
      <c r="I55" s="797"/>
      <c r="J55" s="797"/>
      <c r="K55" s="797"/>
      <c r="L55" s="797"/>
      <c r="M55" s="797"/>
      <c r="N55" s="797"/>
      <c r="O55" s="797"/>
      <c r="P55" s="797"/>
      <c r="Q55" s="797"/>
      <c r="R55" s="809"/>
      <c r="U55" s="706"/>
    </row>
    <row r="56" spans="1:21" s="704" customFormat="1" ht="26.1" customHeight="1">
      <c r="P56" s="708"/>
      <c r="Q56" s="708"/>
      <c r="R56" s="768" t="s">
        <v>72</v>
      </c>
      <c r="S56" s="761"/>
      <c r="U56" s="706"/>
    </row>
    <row r="57" spans="1:21" ht="14.25" customHeight="1">
      <c r="A57" s="704"/>
      <c r="B57" s="704"/>
      <c r="C57" s="704"/>
      <c r="D57" s="704"/>
      <c r="E57" s="704"/>
    </row>
    <row r="58" spans="1:21" ht="26.1" customHeight="1">
      <c r="A58" s="708" t="s">
        <v>73</v>
      </c>
    </row>
    <row r="59" spans="1:21" ht="58.5" customHeight="1">
      <c r="C59" s="1570" t="s">
        <v>495</v>
      </c>
      <c r="D59" s="1570"/>
      <c r="E59" s="1571"/>
      <c r="F59" s="1571"/>
      <c r="G59" s="1571"/>
      <c r="H59" s="1571"/>
      <c r="I59" s="1571"/>
      <c r="J59" s="1571"/>
      <c r="K59" s="1571"/>
      <c r="L59" s="1571"/>
      <c r="M59" s="1571"/>
      <c r="N59" s="1571"/>
      <c r="O59" s="1571"/>
      <c r="P59" s="1571"/>
      <c r="Q59" s="1571"/>
      <c r="R59" s="1571"/>
    </row>
    <row r="60" spans="1:21" ht="29.25" customHeight="1">
      <c r="C60" s="1572"/>
      <c r="D60" s="1572"/>
      <c r="E60" s="1572"/>
      <c r="F60" s="1572"/>
      <c r="G60" s="1572"/>
      <c r="H60" s="1572"/>
      <c r="I60" s="1572"/>
      <c r="J60" s="1572"/>
      <c r="K60" s="1572"/>
      <c r="L60" s="1572"/>
      <c r="M60" s="1572"/>
      <c r="N60" s="1572"/>
      <c r="O60" s="1572"/>
      <c r="P60" s="1572"/>
      <c r="Q60" s="1572"/>
      <c r="R60" s="1572"/>
    </row>
    <row r="61" spans="1:21" ht="24.75" customHeight="1">
      <c r="C61" s="1572"/>
      <c r="D61" s="1572"/>
      <c r="E61" s="1572"/>
      <c r="F61" s="1572"/>
      <c r="G61" s="1572"/>
      <c r="H61" s="1572"/>
      <c r="I61" s="1572"/>
      <c r="J61" s="1572"/>
      <c r="K61" s="1572"/>
      <c r="L61" s="1572"/>
      <c r="M61" s="1572"/>
      <c r="N61" s="1572"/>
      <c r="O61" s="1572"/>
      <c r="P61" s="1572"/>
      <c r="Q61" s="1572"/>
      <c r="R61" s="1572"/>
    </row>
    <row r="62" spans="1:21" ht="68.25" customHeight="1">
      <c r="C62" s="1572"/>
      <c r="D62" s="1572"/>
      <c r="E62" s="1572"/>
      <c r="F62" s="1572"/>
      <c r="G62" s="1572"/>
      <c r="H62" s="1572"/>
      <c r="I62" s="1572"/>
      <c r="J62" s="1572"/>
      <c r="K62" s="1572"/>
      <c r="L62" s="1572"/>
      <c r="M62" s="1572"/>
      <c r="N62" s="1572"/>
      <c r="O62" s="1572"/>
      <c r="P62" s="1572"/>
      <c r="Q62" s="1572"/>
      <c r="R62" s="1572"/>
    </row>
    <row r="63" spans="1:21" ht="26.1" customHeight="1">
      <c r="C63" s="1572"/>
      <c r="D63" s="1572"/>
      <c r="E63" s="1572"/>
      <c r="F63" s="1572"/>
      <c r="G63" s="1572"/>
      <c r="H63" s="1572"/>
      <c r="I63" s="1572"/>
      <c r="J63" s="1572"/>
      <c r="K63" s="1572"/>
      <c r="L63" s="1572"/>
      <c r="M63" s="1572"/>
      <c r="N63" s="1572"/>
      <c r="O63" s="1572"/>
      <c r="P63" s="1572"/>
      <c r="Q63" s="1572"/>
      <c r="R63" s="1572"/>
    </row>
    <row r="64" spans="1:21" ht="26.1" customHeight="1">
      <c r="C64" s="1572"/>
      <c r="D64" s="1572"/>
      <c r="E64" s="1572"/>
      <c r="F64" s="1572"/>
      <c r="G64" s="1572"/>
      <c r="H64" s="1572"/>
      <c r="I64" s="1572"/>
      <c r="J64" s="1572"/>
      <c r="K64" s="1572"/>
      <c r="L64" s="1572"/>
      <c r="M64" s="1572"/>
      <c r="N64" s="1572"/>
      <c r="O64" s="1572"/>
      <c r="P64" s="1572"/>
      <c r="Q64" s="1572"/>
      <c r="R64" s="1572"/>
    </row>
    <row r="65" spans="3:18" ht="26.1" customHeight="1">
      <c r="C65" s="1572"/>
      <c r="D65" s="1572"/>
      <c r="E65" s="1572"/>
      <c r="F65" s="1572"/>
      <c r="G65" s="1572"/>
      <c r="H65" s="1572"/>
      <c r="I65" s="1572"/>
      <c r="J65" s="1572"/>
      <c r="K65" s="1572"/>
      <c r="L65" s="1572"/>
      <c r="M65" s="1572"/>
      <c r="N65" s="1572"/>
      <c r="O65" s="1572"/>
      <c r="P65" s="1572"/>
      <c r="Q65" s="1572"/>
      <c r="R65" s="1572"/>
    </row>
    <row r="66" spans="3:18" ht="26.1" customHeight="1">
      <c r="C66" s="712"/>
    </row>
  </sheetData>
  <sheetProtection sheet="1" formatCells="0" formatRows="0"/>
  <mergeCells count="56">
    <mergeCell ref="B41:D42"/>
    <mergeCell ref="F41:F42"/>
    <mergeCell ref="H41:R41"/>
    <mergeCell ref="H42:R42"/>
    <mergeCell ref="C59:R65"/>
    <mergeCell ref="B48:C49"/>
    <mergeCell ref="D48:I48"/>
    <mergeCell ref="J48:N48"/>
    <mergeCell ref="O48:R48"/>
    <mergeCell ref="D49:I49"/>
    <mergeCell ref="J49:N49"/>
    <mergeCell ref="O49:R49"/>
    <mergeCell ref="F44:I44"/>
    <mergeCell ref="F46:I46"/>
    <mergeCell ref="F40:R40"/>
    <mergeCell ref="C27:D27"/>
    <mergeCell ref="F27:J27"/>
    <mergeCell ref="L27:N27"/>
    <mergeCell ref="P27:R27"/>
    <mergeCell ref="C28:D28"/>
    <mergeCell ref="F28:J28"/>
    <mergeCell ref="L28:N28"/>
    <mergeCell ref="P28:R28"/>
    <mergeCell ref="E29:Q29"/>
    <mergeCell ref="E30:R30"/>
    <mergeCell ref="E32:R33"/>
    <mergeCell ref="G36:Q36"/>
    <mergeCell ref="F37:I37"/>
    <mergeCell ref="K37:N37"/>
    <mergeCell ref="C25:D25"/>
    <mergeCell ref="F25:J25"/>
    <mergeCell ref="L25:N25"/>
    <mergeCell ref="P25:R25"/>
    <mergeCell ref="C26:D26"/>
    <mergeCell ref="F26:J26"/>
    <mergeCell ref="L26:N26"/>
    <mergeCell ref="P26:R26"/>
    <mergeCell ref="B20:C20"/>
    <mergeCell ref="B23:L23"/>
    <mergeCell ref="N23:R23"/>
    <mergeCell ref="C24:D24"/>
    <mergeCell ref="F24:J24"/>
    <mergeCell ref="L24:N24"/>
    <mergeCell ref="P24:R24"/>
    <mergeCell ref="A19:R19"/>
    <mergeCell ref="O3:R3"/>
    <mergeCell ref="A5:L5"/>
    <mergeCell ref="L8:R8"/>
    <mergeCell ref="J9:K9"/>
    <mergeCell ref="L9:R9"/>
    <mergeCell ref="L10:R10"/>
    <mergeCell ref="L11:R11"/>
    <mergeCell ref="L12:R12"/>
    <mergeCell ref="M13:Q13"/>
    <mergeCell ref="A15:R15"/>
    <mergeCell ref="C17:Q17"/>
  </mergeCells>
  <phoneticPr fontId="14"/>
  <conditionalFormatting sqref="D30 D32">
    <cfRule type="expression" dxfId="513" priority="6">
      <formula>COUNTA($D$30,$D$32)=0</formula>
    </cfRule>
  </conditionalFormatting>
  <conditionalFormatting sqref="D49:R49">
    <cfRule type="containsBlanks" dxfId="512" priority="1">
      <formula>LEN(TRIM(D49))=0</formula>
    </cfRule>
  </conditionalFormatting>
  <conditionalFormatting sqref="F44:I44">
    <cfRule type="containsBlanks" dxfId="511" priority="2">
      <formula>LEN(TRIM(F44))=0</formula>
    </cfRule>
  </conditionalFormatting>
  <conditionalFormatting sqref="G36:Q36 H41:R42 O3 L8:R12 J9:K9 M13:Q13 F37:I37 K37:N37 P37 F38 F40:R40 F41:F42 F46:I46">
    <cfRule type="containsBlanks" dxfId="510" priority="9">
      <formula>LEN(TRIM(F3))=0</formula>
    </cfRule>
  </conditionalFormatting>
  <conditionalFormatting sqref="G36:Q36">
    <cfRule type="expression" dxfId="509" priority="5">
      <formula>LEN(G36)&gt;40</formula>
    </cfRule>
  </conditionalFormatting>
  <conditionalFormatting sqref="H41:R42">
    <cfRule type="expression" dxfId="508" priority="3">
      <formula>LEN(H41)&gt;23</formula>
    </cfRule>
  </conditionalFormatting>
  <conditionalFormatting sqref="O24:O27 B24:B28 E24:E28 K24:K28">
    <cfRule type="expression" dxfId="507" priority="8">
      <formula>COUNTA($B$24:$B$28,$E$24:$E$28,$K$24:$K$28,$O$24:$O$27)=0</formula>
    </cfRule>
  </conditionalFormatting>
  <conditionalFormatting sqref="P28:R28">
    <cfRule type="expression" dxfId="506" priority="7">
      <formula>AND($O$27="✔",$P$28="")</formula>
    </cfRule>
  </conditionalFormatting>
  <dataValidations count="7">
    <dataValidation imeMode="fullKatakana" allowBlank="1" showInputMessage="1" showErrorMessage="1" sqref="L10:R10 L8:R8 L12:R12" xr:uid="{00000000-0002-0000-0100-000000000000}"/>
    <dataValidation imeMode="hiragana" allowBlank="1" showInputMessage="1" showErrorMessage="1" sqref="P28:R28 G41:G42 L9:R9 M13:Q13" xr:uid="{00000000-0002-0000-0100-000001000000}"/>
    <dataValidation type="list" allowBlank="1" showInputMessage="1" showErrorMessage="1" sqref="B24:B28 E24:E28 K24:K28 O24:O27 D30 D32" xr:uid="{00000000-0002-0000-0100-000002000000}">
      <formula1>"✔"</formula1>
    </dataValidation>
    <dataValidation type="list" allowBlank="1" showInputMessage="1" showErrorMessage="1" sqref="E20:E21" xr:uid="{00000000-0002-0000-0100-000003000000}">
      <formula1>"○"</formula1>
    </dataValidation>
    <dataValidation imeMode="off" allowBlank="1" showInputMessage="1" showErrorMessage="1" sqref="O3:R3 F41 F37:I37 K37 F38 P37 J9:K9" xr:uid="{00000000-0002-0000-0100-000004000000}"/>
    <dataValidation type="custom" imeMode="hiragana" allowBlank="1" showInputMessage="1" showErrorMessage="1" error="・40文字以内で入力してください。_x000a_・全角で入力してください。" sqref="G36:Q36" xr:uid="{E4E7BD48-AE0D-460A-8A5E-BC04C7CBEA0A}">
      <formula1>AND(LENB(G36) = LEN(G36)*2,LEN(G36)&lt;=40)</formula1>
    </dataValidation>
    <dataValidation type="custom" imeMode="hiragana" allowBlank="1" showInputMessage="1" showErrorMessage="1" error="全角で入力してください。" sqref="L11:R11 F40:R40 H41:R42" xr:uid="{2122D232-4128-454E-9BF0-D8628332C111}">
      <formula1>LENB(F11) = LEN(F11)*2</formula1>
    </dataValidation>
  </dataValidations>
  <printOptions horizontalCentered="1"/>
  <pageMargins left="0.62992125984251968" right="0.62992125984251968" top="0.39370078740157483" bottom="0.39370078740157483" header="0" footer="0.19685039370078741"/>
  <pageSetup paperSize="9" scale="59" fitToHeight="0" orientation="portrait" r:id="rId1"/>
  <headerFooter scaleWithDoc="0">
    <oddFooter>&amp;R令和６年１０月１日以降に申請する訓練科から適用</oddFooter>
  </headerFooter>
  <rowBreaks count="1" manualBreakCount="1">
    <brk id="55" max="16383" man="1"/>
  </rowBreak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E27"/>
  <sheetViews>
    <sheetView view="pageBreakPreview" zoomScale="70" zoomScaleNormal="70" zoomScaleSheetLayoutView="70" workbookViewId="0">
      <selection activeCell="AC21" sqref="AC21"/>
    </sheetView>
  </sheetViews>
  <sheetFormatPr defaultColWidth="9" defaultRowHeight="13.5"/>
  <cols>
    <col min="1" max="1" width="4.5" style="1292" customWidth="1"/>
    <col min="2" max="2" width="15.625" style="1292" customWidth="1"/>
    <col min="3" max="3" width="7.625" style="1292" customWidth="1"/>
    <col min="4" max="4" width="19.75" style="1292" customWidth="1"/>
    <col min="5" max="5" width="42.625" style="1292" customWidth="1"/>
    <col min="6" max="6" width="33.75" style="1292" customWidth="1"/>
    <col min="7" max="7" width="7.625" style="1292" customWidth="1"/>
    <col min="8" max="8" width="5.5" style="1292" customWidth="1"/>
    <col min="9" max="9" width="4.625" style="1292" customWidth="1"/>
    <col min="10" max="10" width="5.5" style="1292" customWidth="1"/>
    <col min="11" max="11" width="4.625" style="1292" customWidth="1"/>
    <col min="12" max="12" width="5.625" style="1292" customWidth="1"/>
    <col min="13" max="13" width="7.625" style="1292" customWidth="1"/>
    <col min="14" max="14" width="5.5" style="1292" customWidth="1"/>
    <col min="15" max="15" width="4.625" style="1292" customWidth="1"/>
    <col min="16" max="16" width="5.5" style="1292" customWidth="1"/>
    <col min="17" max="17" width="4.625" style="1292" customWidth="1"/>
    <col min="18" max="18" width="5.5" style="1292" customWidth="1"/>
    <col min="19" max="19" width="4.625" style="1292" customWidth="1"/>
    <col min="20" max="20" width="5.5" style="1292" customWidth="1"/>
    <col min="21" max="21" width="4.625" style="1292" customWidth="1"/>
    <col min="22" max="22" width="5.5" style="1292" customWidth="1"/>
    <col min="23" max="23" width="4.625" style="1292" customWidth="1"/>
    <col min="24" max="24" width="5.5" style="1292" customWidth="1"/>
    <col min="25" max="25" width="4.625" style="1313" customWidth="1"/>
    <col min="26" max="26" width="21.125" style="1292" customWidth="1"/>
    <col min="27" max="27" width="9.875" style="1292" customWidth="1"/>
    <col min="28" max="28" width="4.375" style="1292" customWidth="1"/>
    <col min="29" max="29" width="17.25" style="1292" customWidth="1"/>
    <col min="30" max="30" width="16.375" style="1292" customWidth="1"/>
    <col min="31" max="31" width="20.375" style="1292" customWidth="1"/>
    <col min="32" max="16384" width="9" style="1292"/>
  </cols>
  <sheetData>
    <row r="1" spans="1:31" ht="24.95" customHeight="1">
      <c r="A1" s="1290"/>
      <c r="B1" s="1290"/>
      <c r="C1" s="1290"/>
      <c r="D1" s="1290"/>
      <c r="E1" s="1290"/>
      <c r="F1" s="1290"/>
      <c r="G1" s="1290"/>
      <c r="H1" s="1290"/>
      <c r="I1" s="1290"/>
      <c r="J1" s="1290"/>
      <c r="K1" s="1290"/>
      <c r="L1" s="1290"/>
      <c r="M1" s="1290"/>
      <c r="N1" s="1290"/>
      <c r="O1" s="1290"/>
      <c r="P1" s="1290"/>
      <c r="Q1" s="1290"/>
      <c r="R1" s="1290"/>
      <c r="S1" s="1290"/>
      <c r="T1" s="1290"/>
      <c r="U1" s="1290"/>
      <c r="V1" s="1290"/>
      <c r="W1" s="1290"/>
      <c r="X1" s="1290"/>
      <c r="Y1" s="1291"/>
      <c r="Z1" s="2774" t="s">
        <v>1192</v>
      </c>
      <c r="AA1" s="2774"/>
    </row>
    <row r="2" spans="1:31" ht="29.25" customHeight="1">
      <c r="A2" s="2775" t="s">
        <v>198</v>
      </c>
      <c r="B2" s="2775"/>
      <c r="C2" s="2775"/>
      <c r="D2" s="2775"/>
      <c r="E2" s="2775"/>
      <c r="F2" s="2775"/>
      <c r="G2" s="2775"/>
      <c r="H2" s="2775"/>
      <c r="I2" s="2775"/>
      <c r="J2" s="2775"/>
      <c r="K2" s="2775"/>
      <c r="L2" s="2775"/>
      <c r="M2" s="2775"/>
      <c r="N2" s="2775"/>
      <c r="O2" s="2775"/>
      <c r="P2" s="2775"/>
      <c r="Q2" s="2775"/>
      <c r="R2" s="2775"/>
      <c r="S2" s="2775"/>
      <c r="T2" s="2775"/>
      <c r="U2" s="2775"/>
      <c r="V2" s="2775"/>
      <c r="W2" s="2775"/>
      <c r="X2" s="2775"/>
      <c r="Y2" s="2775"/>
    </row>
    <row r="3" spans="1:31" ht="14.25">
      <c r="A3" s="1290"/>
      <c r="B3" s="1290"/>
      <c r="C3" s="1290"/>
      <c r="D3" s="1290"/>
      <c r="E3" s="1290"/>
      <c r="F3" s="1290"/>
      <c r="G3" s="2776"/>
      <c r="H3" s="2776"/>
      <c r="I3" s="2776"/>
      <c r="J3" s="2776"/>
      <c r="K3" s="2776"/>
      <c r="L3" s="2776"/>
      <c r="M3" s="2776"/>
      <c r="N3" s="2776"/>
      <c r="O3" s="2776"/>
      <c r="P3" s="2776"/>
      <c r="Q3" s="2776"/>
      <c r="R3" s="1293"/>
      <c r="S3" s="1293"/>
      <c r="T3" s="1293"/>
      <c r="U3" s="1293"/>
      <c r="V3" s="1293"/>
      <c r="W3" s="1293"/>
      <c r="X3" s="1293"/>
      <c r="Y3" s="1332"/>
      <c r="Z3" s="1337" t="s">
        <v>1624</v>
      </c>
      <c r="AA3" s="1333" t="s">
        <v>1625</v>
      </c>
    </row>
    <row r="4" spans="1:31" ht="22.5" customHeight="1">
      <c r="A4" s="2777" t="s">
        <v>199</v>
      </c>
      <c r="B4" s="2778"/>
      <c r="C4" s="2779"/>
      <c r="D4" s="2780"/>
      <c r="E4" s="2780"/>
      <c r="F4" s="2780"/>
      <c r="G4" s="2780"/>
      <c r="H4" s="2780"/>
      <c r="I4" s="2780"/>
      <c r="J4" s="2781"/>
      <c r="K4" s="1296"/>
      <c r="L4" s="1297"/>
      <c r="M4" s="1297"/>
      <c r="N4" s="1298"/>
      <c r="O4" s="1297"/>
      <c r="P4" s="1297"/>
      <c r="Q4" s="1297"/>
      <c r="R4" s="1299"/>
      <c r="S4" s="2782" t="s">
        <v>1507</v>
      </c>
      <c r="T4" s="2783"/>
      <c r="U4" s="2783"/>
      <c r="V4" s="2783"/>
      <c r="W4" s="2783"/>
      <c r="X4" s="2783"/>
      <c r="Y4" s="2784"/>
      <c r="Z4" s="1300"/>
      <c r="AA4" s="1299"/>
    </row>
    <row r="5" spans="1:31" ht="15.75" customHeight="1">
      <c r="A5" s="2806" t="s">
        <v>200</v>
      </c>
      <c r="B5" s="2807"/>
      <c r="C5" s="2811"/>
      <c r="D5" s="2812"/>
      <c r="E5" s="2812"/>
      <c r="F5" s="2812"/>
      <c r="G5" s="2812"/>
      <c r="H5" s="2812"/>
      <c r="I5" s="2812"/>
      <c r="J5" s="2813"/>
      <c r="K5" s="2808" t="s">
        <v>201</v>
      </c>
      <c r="L5" s="2797"/>
      <c r="M5" s="2797"/>
      <c r="N5" s="2820"/>
      <c r="O5" s="2821" t="str">
        <f>IF(AND(S5="　　年　　月　　日",Z3="令和　　年　　月　　日"),"",DATEDIF(S5, Z3, "Y"))</f>
        <v/>
      </c>
      <c r="P5" s="2822"/>
      <c r="Q5" s="2797" t="s">
        <v>202</v>
      </c>
      <c r="R5" s="2798"/>
      <c r="S5" s="2799" t="s">
        <v>1626</v>
      </c>
      <c r="T5" s="2800"/>
      <c r="U5" s="2800"/>
      <c r="V5" s="2800"/>
      <c r="W5" s="2800"/>
      <c r="X5" s="2800"/>
      <c r="Y5" s="2801"/>
      <c r="Z5" s="2805"/>
      <c r="AA5" s="1301"/>
      <c r="AB5" s="2796"/>
    </row>
    <row r="6" spans="1:31" ht="18" customHeight="1">
      <c r="A6" s="2808"/>
      <c r="B6" s="2798"/>
      <c r="C6" s="2814"/>
      <c r="D6" s="2815"/>
      <c r="E6" s="2815"/>
      <c r="F6" s="2815"/>
      <c r="G6" s="2815"/>
      <c r="H6" s="2815"/>
      <c r="I6" s="2815"/>
      <c r="J6" s="2816"/>
      <c r="K6" s="2808"/>
      <c r="L6" s="2797"/>
      <c r="M6" s="2797"/>
      <c r="N6" s="2820"/>
      <c r="O6" s="2821"/>
      <c r="P6" s="2822"/>
      <c r="Q6" s="2797"/>
      <c r="R6" s="2798"/>
      <c r="S6" s="2802"/>
      <c r="T6" s="2803"/>
      <c r="U6" s="2803"/>
      <c r="V6" s="2803"/>
      <c r="W6" s="2803"/>
      <c r="X6" s="2803"/>
      <c r="Y6" s="2804"/>
      <c r="Z6" s="2805"/>
      <c r="AA6" s="1301"/>
      <c r="AB6" s="2796"/>
    </row>
    <row r="7" spans="1:31" ht="6" customHeight="1">
      <c r="A7" s="2809"/>
      <c r="B7" s="2810"/>
      <c r="C7" s="2817"/>
      <c r="D7" s="2818"/>
      <c r="E7" s="2818"/>
      <c r="F7" s="2818"/>
      <c r="G7" s="2818"/>
      <c r="H7" s="2818"/>
      <c r="I7" s="2818"/>
      <c r="J7" s="2819"/>
      <c r="K7" s="1302"/>
      <c r="L7" s="1303"/>
      <c r="M7" s="1303"/>
      <c r="N7" s="1304"/>
      <c r="O7" s="1303"/>
      <c r="P7" s="1303"/>
      <c r="Q7" s="1303"/>
      <c r="R7" s="1305"/>
      <c r="S7" s="1306"/>
      <c r="T7" s="1307"/>
      <c r="U7" s="1307"/>
      <c r="V7" s="1307"/>
      <c r="W7" s="1307"/>
      <c r="X7" s="1307"/>
      <c r="Y7" s="1305"/>
      <c r="Z7" s="1306"/>
      <c r="AA7" s="1305"/>
    </row>
    <row r="8" spans="1:31" ht="34.5" customHeight="1">
      <c r="A8" s="1308" t="s">
        <v>1267</v>
      </c>
      <c r="B8" s="1309"/>
      <c r="C8" s="1310"/>
      <c r="D8" s="1310"/>
      <c r="E8" s="1310"/>
      <c r="F8" s="1310"/>
      <c r="G8" s="1310"/>
      <c r="H8" s="1311"/>
      <c r="I8" s="1311"/>
      <c r="J8" s="1311"/>
      <c r="K8" s="1311"/>
      <c r="L8" s="1311"/>
      <c r="M8" s="1311"/>
      <c r="N8" s="1311"/>
      <c r="O8" s="1311"/>
      <c r="P8" s="1311"/>
      <c r="Q8" s="1311"/>
      <c r="R8" s="1311"/>
      <c r="S8" s="1311"/>
      <c r="T8" s="1311"/>
      <c r="U8" s="1311"/>
      <c r="V8" s="1311"/>
      <c r="W8" s="1311"/>
      <c r="X8" s="1311"/>
      <c r="Y8" s="1311"/>
    </row>
    <row r="9" spans="1:31" ht="34.5" customHeight="1">
      <c r="A9" s="1312"/>
      <c r="B9" s="2791" t="s">
        <v>1193</v>
      </c>
      <c r="C9" s="2793"/>
      <c r="D9" s="2793"/>
      <c r="E9" s="2793"/>
      <c r="F9" s="2793"/>
      <c r="G9" s="2793"/>
      <c r="H9" s="2793"/>
      <c r="I9" s="2793"/>
      <c r="J9" s="2792"/>
      <c r="K9" s="2793" t="s">
        <v>1508</v>
      </c>
      <c r="L9" s="2793"/>
      <c r="M9" s="2793"/>
      <c r="N9" s="2793"/>
      <c r="O9" s="2793"/>
      <c r="P9" s="2793"/>
      <c r="Q9" s="2793"/>
      <c r="R9" s="2793"/>
      <c r="S9" s="2793"/>
      <c r="T9" s="2793"/>
      <c r="U9" s="2793"/>
      <c r="V9" s="2793"/>
      <c r="W9" s="2793"/>
      <c r="X9" s="2793"/>
      <c r="Y9" s="2793"/>
      <c r="Z9" s="2793"/>
      <c r="AA9" s="2792"/>
    </row>
    <row r="10" spans="1:31" ht="52.5" customHeight="1">
      <c r="A10" s="1312"/>
      <c r="B10" s="2785"/>
      <c r="C10" s="2789"/>
      <c r="D10" s="2789"/>
      <c r="E10" s="2789"/>
      <c r="F10" s="2789"/>
      <c r="G10" s="2789"/>
      <c r="H10" s="2789"/>
      <c r="I10" s="2789"/>
      <c r="J10" s="2786"/>
      <c r="K10" s="2785"/>
      <c r="L10" s="2789"/>
      <c r="M10" s="2789"/>
      <c r="N10" s="2789"/>
      <c r="O10" s="2789"/>
      <c r="P10" s="2789"/>
      <c r="Q10" s="2789"/>
      <c r="R10" s="2789"/>
      <c r="S10" s="2789"/>
      <c r="T10" s="2789"/>
      <c r="U10" s="2789"/>
      <c r="V10" s="2789"/>
      <c r="W10" s="2789"/>
      <c r="X10" s="2789"/>
      <c r="Y10" s="2789"/>
      <c r="Z10" s="2789"/>
      <c r="AA10" s="2786"/>
    </row>
    <row r="11" spans="1:31" ht="52.5" customHeight="1">
      <c r="A11" s="1312"/>
      <c r="B11" s="2785"/>
      <c r="C11" s="2789"/>
      <c r="D11" s="2789"/>
      <c r="E11" s="2789"/>
      <c r="F11" s="2789"/>
      <c r="G11" s="2789"/>
      <c r="H11" s="2789"/>
      <c r="I11" s="2789"/>
      <c r="J11" s="2786"/>
      <c r="K11" s="2785"/>
      <c r="L11" s="2789"/>
      <c r="M11" s="2789"/>
      <c r="N11" s="2789"/>
      <c r="O11" s="2789"/>
      <c r="P11" s="2789"/>
      <c r="Q11" s="2789"/>
      <c r="R11" s="2789"/>
      <c r="S11" s="2789"/>
      <c r="T11" s="2789"/>
      <c r="U11" s="2789"/>
      <c r="V11" s="2789"/>
      <c r="W11" s="2789"/>
      <c r="X11" s="2789"/>
      <c r="Y11" s="2789"/>
      <c r="Z11" s="2789"/>
      <c r="AA11" s="2786"/>
    </row>
    <row r="12" spans="1:31" ht="40.5" customHeight="1">
      <c r="A12" s="1308" t="s">
        <v>203</v>
      </c>
      <c r="B12" s="1309"/>
      <c r="C12" s="1310"/>
      <c r="D12" s="1310"/>
      <c r="E12" s="1310"/>
      <c r="F12" s="1310"/>
      <c r="G12" s="1310"/>
      <c r="H12" s="1311"/>
      <c r="I12" s="1311"/>
      <c r="J12" s="1311"/>
      <c r="K12" s="1311"/>
      <c r="L12" s="1311"/>
      <c r="M12" s="1311"/>
      <c r="N12" s="1311"/>
      <c r="O12" s="1311"/>
      <c r="P12" s="1311"/>
      <c r="Q12" s="1311"/>
      <c r="R12" s="1311"/>
      <c r="S12" s="1311"/>
      <c r="T12" s="1311"/>
      <c r="U12" s="1311"/>
      <c r="V12" s="1311"/>
      <c r="W12" s="1311"/>
      <c r="X12" s="1311"/>
      <c r="Y12" s="1311"/>
      <c r="AA12" s="1313"/>
      <c r="AC12" s="1334"/>
      <c r="AD12" s="1334"/>
      <c r="AE12" s="1334"/>
    </row>
    <row r="13" spans="1:31" ht="45" customHeight="1">
      <c r="A13" s="2790"/>
      <c r="B13" s="2791" t="s">
        <v>1558</v>
      </c>
      <c r="C13" s="2792"/>
      <c r="D13" s="1314" t="s">
        <v>1501</v>
      </c>
      <c r="E13" s="1316" t="s">
        <v>204</v>
      </c>
      <c r="F13" s="1316" t="s">
        <v>1194</v>
      </c>
      <c r="G13" s="2791" t="s">
        <v>205</v>
      </c>
      <c r="H13" s="2793"/>
      <c r="I13" s="2793"/>
      <c r="J13" s="2793"/>
      <c r="K13" s="2793"/>
      <c r="L13" s="2793"/>
      <c r="M13" s="2793"/>
      <c r="N13" s="2793"/>
      <c r="O13" s="2793"/>
      <c r="P13" s="2793"/>
      <c r="Q13" s="2792"/>
      <c r="R13" s="2791" t="s">
        <v>206</v>
      </c>
      <c r="S13" s="2793"/>
      <c r="T13" s="2793"/>
      <c r="U13" s="2792"/>
      <c r="V13" s="2791" t="s">
        <v>207</v>
      </c>
      <c r="W13" s="2793"/>
      <c r="X13" s="2793"/>
      <c r="Y13" s="2792"/>
      <c r="Z13" s="2794" t="s">
        <v>1627</v>
      </c>
      <c r="AA13" s="2795"/>
      <c r="AC13" s="1334"/>
      <c r="AD13" s="1334"/>
      <c r="AE13" s="1334"/>
    </row>
    <row r="14" spans="1:31" ht="63.75" customHeight="1">
      <c r="A14" s="2790"/>
      <c r="B14" s="2785"/>
      <c r="C14" s="2786"/>
      <c r="D14" s="872"/>
      <c r="E14" s="1018"/>
      <c r="F14" s="1017"/>
      <c r="G14" s="928"/>
      <c r="H14" s="929"/>
      <c r="I14" s="871" t="s">
        <v>115</v>
      </c>
      <c r="J14" s="930"/>
      <c r="K14" s="1338" t="s">
        <v>208</v>
      </c>
      <c r="L14" s="1339" t="s">
        <v>1505</v>
      </c>
      <c r="M14" s="928"/>
      <c r="N14" s="929"/>
      <c r="O14" s="871" t="s">
        <v>115</v>
      </c>
      <c r="P14" s="930"/>
      <c r="Q14" s="1340" t="s">
        <v>208</v>
      </c>
      <c r="R14" s="871"/>
      <c r="S14" s="1341" t="s">
        <v>115</v>
      </c>
      <c r="T14" s="871"/>
      <c r="U14" s="1342" t="s">
        <v>208</v>
      </c>
      <c r="V14" s="871"/>
      <c r="W14" s="1341" t="s">
        <v>115</v>
      </c>
      <c r="X14" s="871"/>
      <c r="Y14" s="1341" t="s">
        <v>208</v>
      </c>
      <c r="Z14" s="2787"/>
      <c r="AA14" s="2788"/>
      <c r="AC14" s="1334"/>
      <c r="AD14" s="1334"/>
      <c r="AE14" s="1334"/>
    </row>
    <row r="15" spans="1:31" ht="63.75" customHeight="1">
      <c r="A15" s="2790"/>
      <c r="B15" s="2785"/>
      <c r="C15" s="2786"/>
      <c r="D15" s="872"/>
      <c r="E15" s="1018"/>
      <c r="F15" s="1017"/>
      <c r="G15" s="928"/>
      <c r="H15" s="929"/>
      <c r="I15" s="871" t="s">
        <v>115</v>
      </c>
      <c r="J15" s="930"/>
      <c r="K15" s="1338" t="s">
        <v>208</v>
      </c>
      <c r="L15" s="1339" t="s">
        <v>1505</v>
      </c>
      <c r="M15" s="928"/>
      <c r="N15" s="929"/>
      <c r="O15" s="871" t="s">
        <v>115</v>
      </c>
      <c r="P15" s="930"/>
      <c r="Q15" s="1340" t="s">
        <v>208</v>
      </c>
      <c r="R15" s="871"/>
      <c r="S15" s="1341" t="s">
        <v>115</v>
      </c>
      <c r="T15" s="871"/>
      <c r="U15" s="1342" t="s">
        <v>208</v>
      </c>
      <c r="V15" s="871"/>
      <c r="W15" s="1341" t="s">
        <v>115</v>
      </c>
      <c r="X15" s="871"/>
      <c r="Y15" s="1341" t="s">
        <v>208</v>
      </c>
      <c r="Z15" s="2787"/>
      <c r="AA15" s="2788"/>
      <c r="AC15" s="1334"/>
      <c r="AD15" s="1334"/>
      <c r="AE15" s="1334"/>
    </row>
    <row r="16" spans="1:31" ht="63.75" customHeight="1">
      <c r="A16" s="2790"/>
      <c r="B16" s="2785"/>
      <c r="C16" s="2786"/>
      <c r="D16" s="872"/>
      <c r="E16" s="1018"/>
      <c r="F16" s="1017"/>
      <c r="G16" s="928"/>
      <c r="H16" s="929"/>
      <c r="I16" s="871" t="s">
        <v>115</v>
      </c>
      <c r="J16" s="930"/>
      <c r="K16" s="1338" t="s">
        <v>193</v>
      </c>
      <c r="L16" s="1339" t="s">
        <v>1505</v>
      </c>
      <c r="M16" s="928"/>
      <c r="N16" s="929"/>
      <c r="O16" s="871" t="s">
        <v>115</v>
      </c>
      <c r="P16" s="930"/>
      <c r="Q16" s="1340" t="s">
        <v>193</v>
      </c>
      <c r="R16" s="871"/>
      <c r="S16" s="1341" t="s">
        <v>115</v>
      </c>
      <c r="T16" s="871"/>
      <c r="U16" s="1342" t="s">
        <v>208</v>
      </c>
      <c r="V16" s="871"/>
      <c r="W16" s="1341" t="s">
        <v>115</v>
      </c>
      <c r="X16" s="871"/>
      <c r="Y16" s="1341" t="s">
        <v>208</v>
      </c>
      <c r="Z16" s="2787"/>
      <c r="AA16" s="2788"/>
      <c r="AC16" s="1334"/>
      <c r="AD16" s="1334"/>
      <c r="AE16" s="1334"/>
    </row>
    <row r="17" spans="1:31" ht="63.75" customHeight="1">
      <c r="A17" s="2790"/>
      <c r="B17" s="2785"/>
      <c r="C17" s="2786"/>
      <c r="D17" s="872"/>
      <c r="E17" s="1018"/>
      <c r="F17" s="1017"/>
      <c r="G17" s="928"/>
      <c r="H17" s="929"/>
      <c r="I17" s="871" t="s">
        <v>115</v>
      </c>
      <c r="J17" s="930"/>
      <c r="K17" s="1338" t="s">
        <v>193</v>
      </c>
      <c r="L17" s="1339" t="s">
        <v>1505</v>
      </c>
      <c r="M17" s="928"/>
      <c r="N17" s="929"/>
      <c r="O17" s="871" t="s">
        <v>115</v>
      </c>
      <c r="P17" s="930"/>
      <c r="Q17" s="1340" t="s">
        <v>193</v>
      </c>
      <c r="R17" s="871"/>
      <c r="S17" s="1341" t="s">
        <v>115</v>
      </c>
      <c r="T17" s="871"/>
      <c r="U17" s="1342" t="s">
        <v>208</v>
      </c>
      <c r="V17" s="871"/>
      <c r="W17" s="1341" t="s">
        <v>115</v>
      </c>
      <c r="X17" s="871"/>
      <c r="Y17" s="1341" t="s">
        <v>208</v>
      </c>
      <c r="Z17" s="2787"/>
      <c r="AA17" s="2788"/>
      <c r="AC17" s="1334"/>
      <c r="AD17" s="1334"/>
      <c r="AE17" s="1334"/>
    </row>
    <row r="18" spans="1:31" ht="18.75">
      <c r="A18" s="1322"/>
      <c r="B18" s="1322"/>
      <c r="C18" s="1297"/>
      <c r="D18" s="1297"/>
      <c r="E18" s="1297"/>
      <c r="F18" s="1297"/>
      <c r="G18" s="1297"/>
      <c r="H18" s="1297"/>
      <c r="I18" s="1297"/>
      <c r="J18" s="1297"/>
      <c r="K18" s="1297"/>
      <c r="L18" s="1297"/>
      <c r="M18" s="1297"/>
      <c r="N18" s="1297"/>
      <c r="O18" s="1297"/>
      <c r="P18" s="1297"/>
      <c r="Q18" s="1297"/>
      <c r="R18" s="1297"/>
      <c r="S18" s="1297"/>
      <c r="T18" s="1323"/>
      <c r="U18" s="1297"/>
      <c r="V18" s="1297"/>
      <c r="W18" s="1297"/>
      <c r="X18" s="1297"/>
      <c r="Y18" s="1297"/>
      <c r="AC18" s="1334"/>
      <c r="AD18" s="1334"/>
      <c r="AE18" s="1334"/>
    </row>
    <row r="19" spans="1:31" ht="18.75" customHeight="1">
      <c r="A19" s="1335" t="s">
        <v>1502</v>
      </c>
      <c r="B19" s="1325"/>
      <c r="C19" s="1293"/>
      <c r="D19" s="1293"/>
      <c r="E19" s="1293"/>
      <c r="F19" s="1293"/>
      <c r="G19" s="1293"/>
      <c r="H19" s="1293"/>
      <c r="I19" s="1293"/>
      <c r="J19" s="1293"/>
      <c r="K19" s="1293"/>
      <c r="L19" s="1293"/>
      <c r="M19" s="1293"/>
      <c r="N19" s="1293"/>
      <c r="O19" s="1293"/>
      <c r="P19" s="1293"/>
      <c r="Q19" s="1293"/>
      <c r="R19" s="1293"/>
      <c r="S19" s="1293"/>
      <c r="T19" s="1293"/>
      <c r="U19" s="1293"/>
      <c r="V19" s="1293"/>
      <c r="W19" s="1293"/>
      <c r="X19" s="1293"/>
      <c r="Y19" s="1293"/>
      <c r="AC19" s="1334"/>
      <c r="AD19" s="1334"/>
      <c r="AE19" s="1334"/>
    </row>
    <row r="20" spans="1:31" ht="18.75" customHeight="1">
      <c r="A20" s="1326" t="s">
        <v>1585</v>
      </c>
      <c r="B20" s="1326"/>
      <c r="C20" s="1327"/>
      <c r="D20" s="1327"/>
      <c r="E20" s="1327"/>
      <c r="F20" s="1327"/>
      <c r="G20" s="1327"/>
      <c r="H20" s="1327"/>
      <c r="I20" s="1327"/>
      <c r="J20" s="1327"/>
      <c r="K20" s="1327"/>
      <c r="L20" s="1327"/>
      <c r="M20" s="1327"/>
      <c r="N20" s="1327"/>
      <c r="O20" s="1327"/>
      <c r="P20" s="1327"/>
      <c r="Q20" s="1327"/>
      <c r="R20" s="1293"/>
      <c r="S20" s="1293"/>
      <c r="T20" s="1293"/>
      <c r="U20" s="1293"/>
      <c r="V20" s="1293"/>
      <c r="AC20" s="1334"/>
      <c r="AD20" s="1334"/>
      <c r="AE20" s="1334"/>
    </row>
    <row r="21" spans="1:31" ht="18.75" customHeight="1">
      <c r="A21" s="1328" t="s">
        <v>1586</v>
      </c>
      <c r="B21" s="1328"/>
      <c r="C21" s="1330"/>
      <c r="D21" s="1330"/>
      <c r="E21" s="1330"/>
      <c r="F21" s="1330"/>
      <c r="G21" s="1330"/>
      <c r="H21" s="1330"/>
      <c r="I21" s="1330"/>
      <c r="J21" s="1330"/>
      <c r="K21" s="1330"/>
      <c r="L21" s="1330"/>
      <c r="M21" s="1330"/>
      <c r="N21" s="1330"/>
      <c r="O21" s="1330"/>
      <c r="P21" s="1330"/>
      <c r="Q21" s="1330"/>
      <c r="R21" s="1330"/>
      <c r="S21" s="1330"/>
      <c r="T21" s="1330"/>
      <c r="U21" s="1330"/>
      <c r="V21" s="1330"/>
      <c r="W21" s="1330"/>
      <c r="X21" s="1330"/>
      <c r="Y21" s="1327"/>
      <c r="AC21" s="1334"/>
      <c r="AD21" s="1334"/>
      <c r="AE21" s="1334"/>
    </row>
    <row r="22" spans="1:31" ht="18.75" customHeight="1">
      <c r="A22" s="1331" t="s">
        <v>1587</v>
      </c>
      <c r="B22" s="1331"/>
      <c r="AC22" s="1334"/>
      <c r="AD22" s="1334"/>
      <c r="AE22" s="1334"/>
    </row>
    <row r="23" spans="1:31" ht="18.75" customHeight="1">
      <c r="A23" s="1331" t="s">
        <v>1568</v>
      </c>
      <c r="B23" s="1336"/>
      <c r="C23" s="1274"/>
      <c r="D23" s="1274"/>
      <c r="E23" s="1274"/>
      <c r="F23" s="1274"/>
      <c r="G23" s="1274"/>
      <c r="H23" s="1274"/>
      <c r="I23" s="1274"/>
      <c r="J23" s="1274"/>
      <c r="K23" s="1274"/>
      <c r="L23" s="1274"/>
      <c r="M23" s="1274"/>
      <c r="N23" s="1274"/>
      <c r="O23" s="1274"/>
      <c r="P23" s="1274"/>
      <c r="Q23" s="1274"/>
      <c r="R23" s="1274"/>
      <c r="S23" s="1274"/>
      <c r="T23" s="1274"/>
      <c r="U23" s="1274"/>
      <c r="V23" s="1274"/>
      <c r="W23" s="1274"/>
      <c r="X23" s="1274"/>
      <c r="Y23" s="1274"/>
      <c r="Z23" s="1274"/>
      <c r="AA23" s="1274"/>
      <c r="AC23" s="1334"/>
      <c r="AD23" s="1334"/>
      <c r="AE23" s="1334"/>
    </row>
    <row r="24" spans="1:31" ht="18.75">
      <c r="AC24" s="1334"/>
      <c r="AD24" s="1334"/>
      <c r="AE24" s="1334"/>
    </row>
    <row r="25" spans="1:31" ht="18.75">
      <c r="AC25" s="1334"/>
      <c r="AD25" s="1334"/>
      <c r="AE25" s="1334"/>
    </row>
    <row r="26" spans="1:31" ht="18.75">
      <c r="AC26" s="1334"/>
      <c r="AD26" s="1334"/>
      <c r="AE26" s="1334"/>
    </row>
    <row r="27" spans="1:31" ht="18.75">
      <c r="AC27" s="1334"/>
      <c r="AD27" s="1334"/>
      <c r="AE27" s="1334"/>
    </row>
  </sheetData>
  <sheetProtection sheet="1" objects="1" scenarios="1" formatCells="0" formatRows="0" insertRows="0" deleteRows="0"/>
  <mergeCells count="34">
    <mergeCell ref="AB5:AB6"/>
    <mergeCell ref="B9:J9"/>
    <mergeCell ref="K9:AA9"/>
    <mergeCell ref="B10:J10"/>
    <mergeCell ref="Q5:R6"/>
    <mergeCell ref="S5:Y6"/>
    <mergeCell ref="K10:AA10"/>
    <mergeCell ref="Z5:Z6"/>
    <mergeCell ref="A5:B7"/>
    <mergeCell ref="C5:J7"/>
    <mergeCell ref="K5:N6"/>
    <mergeCell ref="O5:P6"/>
    <mergeCell ref="B14:C14"/>
    <mergeCell ref="Z14:AA14"/>
    <mergeCell ref="K11:AA11"/>
    <mergeCell ref="B11:J11"/>
    <mergeCell ref="A13:A17"/>
    <mergeCell ref="B16:C16"/>
    <mergeCell ref="B17:C17"/>
    <mergeCell ref="B13:C13"/>
    <mergeCell ref="G13:Q13"/>
    <mergeCell ref="R13:U13"/>
    <mergeCell ref="B15:C15"/>
    <mergeCell ref="V13:Y13"/>
    <mergeCell ref="Z15:AA15"/>
    <mergeCell ref="Z16:AA16"/>
    <mergeCell ref="Z17:AA17"/>
    <mergeCell ref="Z13:AA13"/>
    <mergeCell ref="Z1:AA1"/>
    <mergeCell ref="A2:Y2"/>
    <mergeCell ref="G3:Q3"/>
    <mergeCell ref="A4:B4"/>
    <mergeCell ref="C4:J4"/>
    <mergeCell ref="S4:Y4"/>
  </mergeCells>
  <phoneticPr fontId="14"/>
  <conditionalFormatting sqref="B10:AA11">
    <cfRule type="containsBlanks" dxfId="266" priority="1">
      <formula>LEN(TRIM(B10))=0</formula>
    </cfRule>
  </conditionalFormatting>
  <conditionalFormatting sqref="B14:AA17">
    <cfRule type="containsBlanks" dxfId="265" priority="2">
      <formula>LEN(TRIM(B14))=0</formula>
    </cfRule>
  </conditionalFormatting>
  <conditionalFormatting sqref="C4:J5 S5">
    <cfRule type="containsBlanks" dxfId="264" priority="8">
      <formula>LEN(TRIM(C4))=0</formula>
    </cfRule>
  </conditionalFormatting>
  <conditionalFormatting sqref="S5:Y6">
    <cfRule type="containsText" dxfId="263" priority="4" operator="containsText" text="　　年　　月　　日">
      <formula>NOT(ISERROR(SEARCH("　　年　　月　　日",S5)))</formula>
    </cfRule>
  </conditionalFormatting>
  <conditionalFormatting sqref="Z3">
    <cfRule type="containsText" dxfId="262" priority="5" operator="containsText" text="令和　　年　　月　　日">
      <formula>NOT(ISERROR(SEARCH("令和　　年　　月　　日",Z3)))</formula>
    </cfRule>
    <cfRule type="containsBlanks" dxfId="261" priority="10">
      <formula>LEN(TRIM(Z3))=0</formula>
    </cfRule>
  </conditionalFormatting>
  <dataValidations count="3">
    <dataValidation imeMode="fullKatakana" allowBlank="1" showInputMessage="1" showErrorMessage="1" sqref="C4:J4" xr:uid="{00000000-0002-0000-1200-000002000000}"/>
    <dataValidation imeMode="off" allowBlank="1" showInputMessage="1" showErrorMessage="1" sqref="Z3 S5:Y6" xr:uid="{DD3629C3-7CA7-47C9-AE52-1C702C6941E8}"/>
    <dataValidation type="list" allowBlank="1" showInputMessage="1" showErrorMessage="1" sqref="M14:M17 G14:G17" xr:uid="{CE899B83-D636-49EF-AE7B-2039F76663C0}">
      <formula1>"昭和,平成,令和"</formula1>
    </dataValidation>
  </dataValidations>
  <printOptions horizontalCentered="1"/>
  <pageMargins left="0.70866141732283472" right="0.70866141732283472" top="0.74803149606299213" bottom="0.74803149606299213" header="0.31496062992125984" footer="0.31496062992125984"/>
  <pageSetup paperSize="9" scale="52" orientation="landscape" r:id="rId1"/>
  <headerFooter scaleWithDoc="0">
    <oddFooter>&amp;R&amp;10令和８年４月１日以降に申請する訓練科から適用</oddFooter>
  </headerFooter>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B23"/>
  <sheetViews>
    <sheetView view="pageBreakPreview" zoomScale="55" zoomScaleNormal="55" zoomScaleSheetLayoutView="55" zoomScalePageLayoutView="85" workbookViewId="0">
      <selection activeCell="AC11" sqref="AC11"/>
    </sheetView>
  </sheetViews>
  <sheetFormatPr defaultColWidth="9" defaultRowHeight="13.5"/>
  <cols>
    <col min="1" max="1" width="4.5" style="1292" customWidth="1"/>
    <col min="2" max="2" width="15.625" style="1292" customWidth="1"/>
    <col min="3" max="3" width="7.625" style="1292" customWidth="1"/>
    <col min="4" max="4" width="19.75" style="1292" customWidth="1"/>
    <col min="5" max="5" width="42.625" style="1292" customWidth="1"/>
    <col min="6" max="6" width="33.75" style="1292" customWidth="1"/>
    <col min="7" max="7" width="7.625" style="1292" customWidth="1"/>
    <col min="8" max="8" width="5.5" style="1292" customWidth="1"/>
    <col min="9" max="9" width="4.625" style="1292" customWidth="1"/>
    <col min="10" max="10" width="5.5" style="1292" customWidth="1"/>
    <col min="11" max="11" width="4.625" style="1292" customWidth="1"/>
    <col min="12" max="12" width="5.625" style="1292" customWidth="1"/>
    <col min="13" max="13" width="7.625" style="1292" customWidth="1"/>
    <col min="14" max="14" width="5.5" style="1292" customWidth="1"/>
    <col min="15" max="15" width="4.625" style="1292" customWidth="1"/>
    <col min="16" max="16" width="5.5" style="1292" customWidth="1"/>
    <col min="17" max="17" width="4.625" style="1292" customWidth="1"/>
    <col min="18" max="18" width="5.5" style="1292" customWidth="1"/>
    <col min="19" max="19" width="4.625" style="1292" customWidth="1"/>
    <col min="20" max="20" width="5.5" style="1292" customWidth="1"/>
    <col min="21" max="21" width="4.625" style="1292" customWidth="1"/>
    <col min="22" max="22" width="5.5" style="1292" customWidth="1"/>
    <col min="23" max="23" width="4.625" style="1292" customWidth="1"/>
    <col min="24" max="24" width="5.5" style="1292" customWidth="1"/>
    <col min="25" max="25" width="4.625" style="1313" customWidth="1"/>
    <col min="26" max="26" width="20.625" style="1292" customWidth="1"/>
    <col min="27" max="27" width="9.875" style="1292" customWidth="1"/>
    <col min="28" max="16384" width="9" style="1292"/>
  </cols>
  <sheetData>
    <row r="1" spans="1:28" ht="24.95" customHeight="1">
      <c r="A1" s="1290"/>
      <c r="B1" s="1290"/>
      <c r="C1" s="1290"/>
      <c r="D1" s="1290"/>
      <c r="E1" s="1290"/>
      <c r="F1" s="1290"/>
      <c r="G1" s="1290"/>
      <c r="H1" s="1290"/>
      <c r="I1" s="1290"/>
      <c r="J1" s="1290"/>
      <c r="K1" s="1290"/>
      <c r="L1" s="1290"/>
      <c r="M1" s="1290"/>
      <c r="N1" s="1290"/>
      <c r="O1" s="1290"/>
      <c r="P1" s="1290"/>
      <c r="Q1" s="1290"/>
      <c r="R1" s="1290"/>
      <c r="S1" s="1290"/>
      <c r="T1" s="1290"/>
      <c r="U1" s="1290"/>
      <c r="V1" s="1290"/>
      <c r="W1" s="1290"/>
      <c r="X1" s="1290"/>
      <c r="Y1" s="1291"/>
      <c r="Z1" s="2774" t="s">
        <v>1192</v>
      </c>
      <c r="AA1" s="2774"/>
    </row>
    <row r="2" spans="1:28" ht="29.25" customHeight="1">
      <c r="A2" s="2775" t="s">
        <v>198</v>
      </c>
      <c r="B2" s="2775"/>
      <c r="C2" s="2775"/>
      <c r="D2" s="2775"/>
      <c r="E2" s="2775"/>
      <c r="F2" s="2775"/>
      <c r="G2" s="2775"/>
      <c r="H2" s="2775"/>
      <c r="I2" s="2775"/>
      <c r="J2" s="2775"/>
      <c r="K2" s="2775"/>
      <c r="L2" s="2775"/>
      <c r="M2" s="2775"/>
      <c r="N2" s="2775"/>
      <c r="O2" s="2775"/>
      <c r="P2" s="2775"/>
      <c r="Q2" s="2775"/>
      <c r="R2" s="2775"/>
      <c r="S2" s="2775"/>
      <c r="T2" s="2775"/>
      <c r="U2" s="2775"/>
      <c r="V2" s="2775"/>
      <c r="W2" s="2775"/>
      <c r="X2" s="2775"/>
      <c r="Y2" s="2775"/>
    </row>
    <row r="3" spans="1:28" ht="14.25">
      <c r="A3" s="1290"/>
      <c r="B3" s="1290"/>
      <c r="C3" s="1290"/>
      <c r="D3" s="1290"/>
      <c r="E3" s="1290"/>
      <c r="F3" s="1290"/>
      <c r="G3" s="2776"/>
      <c r="H3" s="2776"/>
      <c r="I3" s="2776"/>
      <c r="J3" s="2776"/>
      <c r="K3" s="2776"/>
      <c r="L3" s="2776"/>
      <c r="M3" s="2776"/>
      <c r="N3" s="2776"/>
      <c r="O3" s="2776"/>
      <c r="P3" s="2776"/>
      <c r="Q3" s="2776"/>
      <c r="R3" s="1293"/>
      <c r="S3" s="1293"/>
      <c r="T3" s="1293"/>
      <c r="U3" s="1293"/>
      <c r="V3" s="1293"/>
      <c r="W3" s="1293"/>
      <c r="X3" s="1293"/>
      <c r="Y3" s="855"/>
      <c r="Z3" s="1294">
        <v>46127</v>
      </c>
      <c r="AA3" s="1295" t="s">
        <v>1625</v>
      </c>
    </row>
    <row r="4" spans="1:28" ht="22.5" customHeight="1">
      <c r="A4" s="2777" t="s">
        <v>199</v>
      </c>
      <c r="B4" s="2778"/>
      <c r="C4" s="2779" t="s">
        <v>1509</v>
      </c>
      <c r="D4" s="2780"/>
      <c r="E4" s="2780"/>
      <c r="F4" s="2780"/>
      <c r="G4" s="2780"/>
      <c r="H4" s="2780"/>
      <c r="I4" s="2780"/>
      <c r="J4" s="2781"/>
      <c r="K4" s="1296"/>
      <c r="L4" s="1297"/>
      <c r="M4" s="1297"/>
      <c r="N4" s="1298"/>
      <c r="O4" s="1297"/>
      <c r="P4" s="1297"/>
      <c r="Q4" s="1297"/>
      <c r="R4" s="1299"/>
      <c r="S4" s="2782" t="s">
        <v>1507</v>
      </c>
      <c r="T4" s="2783"/>
      <c r="U4" s="2783"/>
      <c r="V4" s="2783"/>
      <c r="W4" s="2783"/>
      <c r="X4" s="2783"/>
      <c r="Y4" s="2784"/>
      <c r="Z4" s="1300"/>
      <c r="AA4" s="1299"/>
    </row>
    <row r="5" spans="1:28" ht="15.75" customHeight="1">
      <c r="A5" s="2806" t="s">
        <v>200</v>
      </c>
      <c r="B5" s="2807"/>
      <c r="C5" s="2823" t="s">
        <v>1503</v>
      </c>
      <c r="D5" s="2824"/>
      <c r="E5" s="2812"/>
      <c r="F5" s="2812"/>
      <c r="G5" s="2812"/>
      <c r="H5" s="2812"/>
      <c r="I5" s="2812"/>
      <c r="J5" s="2813"/>
      <c r="K5" s="2808" t="s">
        <v>201</v>
      </c>
      <c r="L5" s="2797"/>
      <c r="M5" s="2797"/>
      <c r="N5" s="2820"/>
      <c r="O5" s="2825">
        <f>IF(AND(S5="　　年　　月　　日",Z3="令和　　年　　月　　日"),"",DATEDIF(S5, Z3, "Y"))</f>
        <v>39</v>
      </c>
      <c r="P5" s="2826"/>
      <c r="Q5" s="2797" t="s">
        <v>202</v>
      </c>
      <c r="R5" s="2798"/>
      <c r="S5" s="2827">
        <v>31545</v>
      </c>
      <c r="T5" s="2828"/>
      <c r="U5" s="2828"/>
      <c r="V5" s="2828"/>
      <c r="W5" s="2828"/>
      <c r="X5" s="2828"/>
      <c r="Y5" s="2829"/>
      <c r="Z5" s="2805"/>
      <c r="AA5" s="1301"/>
      <c r="AB5" s="2796"/>
    </row>
    <row r="6" spans="1:28" ht="18" customHeight="1">
      <c r="A6" s="2808"/>
      <c r="B6" s="2798"/>
      <c r="C6" s="2814"/>
      <c r="D6" s="2815"/>
      <c r="E6" s="2815"/>
      <c r="F6" s="2815"/>
      <c r="G6" s="2815"/>
      <c r="H6" s="2815"/>
      <c r="I6" s="2815"/>
      <c r="J6" s="2816"/>
      <c r="K6" s="2808"/>
      <c r="L6" s="2797"/>
      <c r="M6" s="2797"/>
      <c r="N6" s="2820"/>
      <c r="O6" s="2825"/>
      <c r="P6" s="2826"/>
      <c r="Q6" s="2797"/>
      <c r="R6" s="2798"/>
      <c r="S6" s="2830"/>
      <c r="T6" s="2831"/>
      <c r="U6" s="2831"/>
      <c r="V6" s="2831"/>
      <c r="W6" s="2831"/>
      <c r="X6" s="2831"/>
      <c r="Y6" s="2832"/>
      <c r="Z6" s="2805"/>
      <c r="AA6" s="1301"/>
      <c r="AB6" s="2796"/>
    </row>
    <row r="7" spans="1:28" ht="6" customHeight="1">
      <c r="A7" s="2809"/>
      <c r="B7" s="2810"/>
      <c r="C7" s="2817"/>
      <c r="D7" s="2818"/>
      <c r="E7" s="2818"/>
      <c r="F7" s="2818"/>
      <c r="G7" s="2818"/>
      <c r="H7" s="2818"/>
      <c r="I7" s="2818"/>
      <c r="J7" s="2819"/>
      <c r="K7" s="1302"/>
      <c r="L7" s="1303"/>
      <c r="M7" s="1303"/>
      <c r="N7" s="1304"/>
      <c r="O7" s="1303"/>
      <c r="P7" s="1303"/>
      <c r="Q7" s="1303"/>
      <c r="R7" s="1305"/>
      <c r="S7" s="1306"/>
      <c r="T7" s="1307"/>
      <c r="U7" s="1307"/>
      <c r="V7" s="1307"/>
      <c r="W7" s="1307"/>
      <c r="X7" s="1307"/>
      <c r="Y7" s="1305"/>
      <c r="Z7" s="1306"/>
      <c r="AA7" s="1305"/>
    </row>
    <row r="8" spans="1:28" ht="34.5" customHeight="1">
      <c r="A8" s="1308" t="s">
        <v>1267</v>
      </c>
      <c r="B8" s="1309"/>
      <c r="C8" s="1310"/>
      <c r="D8" s="1310"/>
      <c r="E8" s="1310"/>
      <c r="F8" s="1310"/>
      <c r="G8" s="1310"/>
      <c r="H8" s="1311"/>
      <c r="I8" s="1311"/>
      <c r="J8" s="1311"/>
      <c r="K8" s="1311"/>
      <c r="L8" s="1311"/>
      <c r="M8" s="1311"/>
      <c r="N8" s="1311"/>
      <c r="O8" s="1311"/>
      <c r="P8" s="1311"/>
      <c r="Q8" s="1311"/>
      <c r="R8" s="1311"/>
      <c r="S8" s="1311"/>
      <c r="T8" s="1311"/>
      <c r="U8" s="1311"/>
      <c r="V8" s="1311"/>
      <c r="W8" s="1311"/>
      <c r="X8" s="1311"/>
      <c r="Y8" s="1311"/>
    </row>
    <row r="9" spans="1:28" ht="34.5" customHeight="1">
      <c r="A9" s="1312"/>
      <c r="B9" s="2791" t="s">
        <v>1193</v>
      </c>
      <c r="C9" s="2793"/>
      <c r="D9" s="2793"/>
      <c r="E9" s="2793"/>
      <c r="F9" s="2793"/>
      <c r="G9" s="2793"/>
      <c r="H9" s="2793"/>
      <c r="I9" s="2793"/>
      <c r="J9" s="2792"/>
      <c r="K9" s="2793" t="s">
        <v>1508</v>
      </c>
      <c r="L9" s="2793"/>
      <c r="M9" s="2793"/>
      <c r="N9" s="2793"/>
      <c r="O9" s="2793"/>
      <c r="P9" s="2793"/>
      <c r="Q9" s="2793"/>
      <c r="R9" s="2793"/>
      <c r="S9" s="2793"/>
      <c r="T9" s="2793"/>
      <c r="U9" s="2793"/>
      <c r="V9" s="2793"/>
      <c r="W9" s="2793"/>
      <c r="X9" s="2793"/>
      <c r="Y9" s="2793"/>
      <c r="Z9" s="2793"/>
      <c r="AA9" s="2792"/>
    </row>
    <row r="10" spans="1:28" ht="52.5" customHeight="1">
      <c r="A10" s="1312"/>
      <c r="B10" s="2785" t="s">
        <v>1516</v>
      </c>
      <c r="C10" s="2789"/>
      <c r="D10" s="2789"/>
      <c r="E10" s="2789"/>
      <c r="F10" s="2789"/>
      <c r="G10" s="2789"/>
      <c r="H10" s="2789"/>
      <c r="I10" s="2789"/>
      <c r="J10" s="2786"/>
      <c r="K10" s="2785" t="s">
        <v>1511</v>
      </c>
      <c r="L10" s="2789"/>
      <c r="M10" s="2789"/>
      <c r="N10" s="2789"/>
      <c r="O10" s="2789"/>
      <c r="P10" s="2789"/>
      <c r="Q10" s="2789"/>
      <c r="R10" s="2789"/>
      <c r="S10" s="2789"/>
      <c r="T10" s="2789"/>
      <c r="U10" s="2789"/>
      <c r="V10" s="2789"/>
      <c r="W10" s="2789"/>
      <c r="X10" s="2789"/>
      <c r="Y10" s="2789"/>
      <c r="Z10" s="2789"/>
      <c r="AA10" s="2786"/>
    </row>
    <row r="11" spans="1:28" ht="52.5" customHeight="1">
      <c r="A11" s="1312"/>
      <c r="B11" s="2785"/>
      <c r="C11" s="2789"/>
      <c r="D11" s="2789"/>
      <c r="E11" s="2789"/>
      <c r="F11" s="2789"/>
      <c r="G11" s="2789"/>
      <c r="H11" s="2789"/>
      <c r="I11" s="2789"/>
      <c r="J11" s="2786"/>
      <c r="K11" s="2785"/>
      <c r="L11" s="2789"/>
      <c r="M11" s="2789"/>
      <c r="N11" s="2789"/>
      <c r="O11" s="2789"/>
      <c r="P11" s="2789"/>
      <c r="Q11" s="2789"/>
      <c r="R11" s="2789"/>
      <c r="S11" s="2789"/>
      <c r="T11" s="2789"/>
      <c r="U11" s="2789"/>
      <c r="V11" s="2789"/>
      <c r="W11" s="2789"/>
      <c r="X11" s="2789"/>
      <c r="Y11" s="2789"/>
      <c r="Z11" s="2789"/>
      <c r="AA11" s="2786"/>
    </row>
    <row r="12" spans="1:28" ht="40.5" customHeight="1">
      <c r="A12" s="1308" t="s">
        <v>203</v>
      </c>
      <c r="B12" s="1309"/>
      <c r="C12" s="1310"/>
      <c r="D12" s="1310"/>
      <c r="E12" s="1310"/>
      <c r="F12" s="1310"/>
      <c r="G12" s="1310"/>
      <c r="H12" s="1311"/>
      <c r="I12" s="1311"/>
      <c r="J12" s="1311"/>
      <c r="K12" s="1311"/>
      <c r="L12" s="1311"/>
      <c r="M12" s="1311"/>
      <c r="N12" s="1311"/>
      <c r="O12" s="1311"/>
      <c r="P12" s="1311"/>
      <c r="Q12" s="1311"/>
      <c r="R12" s="1311"/>
      <c r="S12" s="1311"/>
      <c r="T12" s="1311"/>
      <c r="U12" s="1311"/>
      <c r="V12" s="1311"/>
      <c r="W12" s="1311"/>
      <c r="X12" s="1311"/>
      <c r="Y12" s="1311"/>
      <c r="AA12" s="1313"/>
    </row>
    <row r="13" spans="1:28" ht="45" customHeight="1">
      <c r="A13" s="2790"/>
      <c r="B13" s="2791" t="s">
        <v>1558</v>
      </c>
      <c r="C13" s="2792"/>
      <c r="D13" s="1314" t="s">
        <v>1501</v>
      </c>
      <c r="E13" s="1315" t="s">
        <v>204</v>
      </c>
      <c r="F13" s="1316" t="s">
        <v>1194</v>
      </c>
      <c r="G13" s="2791" t="s">
        <v>205</v>
      </c>
      <c r="H13" s="2793"/>
      <c r="I13" s="2793"/>
      <c r="J13" s="2793"/>
      <c r="K13" s="2793"/>
      <c r="L13" s="2793"/>
      <c r="M13" s="2793"/>
      <c r="N13" s="2793"/>
      <c r="O13" s="2793"/>
      <c r="P13" s="2793"/>
      <c r="Q13" s="2792"/>
      <c r="R13" s="2791" t="s">
        <v>206</v>
      </c>
      <c r="S13" s="2793"/>
      <c r="T13" s="2793"/>
      <c r="U13" s="2792"/>
      <c r="V13" s="2791" t="s">
        <v>207</v>
      </c>
      <c r="W13" s="2793"/>
      <c r="X13" s="2793"/>
      <c r="Y13" s="2792"/>
      <c r="Z13" s="2833" t="s">
        <v>1571</v>
      </c>
      <c r="AA13" s="2834"/>
    </row>
    <row r="14" spans="1:28" ht="66" customHeight="1">
      <c r="A14" s="2790"/>
      <c r="B14" s="2785" t="s">
        <v>1517</v>
      </c>
      <c r="C14" s="2786"/>
      <c r="D14" s="872" t="s">
        <v>1518</v>
      </c>
      <c r="E14" s="1018" t="s">
        <v>1519</v>
      </c>
      <c r="F14" s="1017" t="s">
        <v>1520</v>
      </c>
      <c r="G14" s="870" t="s">
        <v>1504</v>
      </c>
      <c r="H14" s="871">
        <v>22</v>
      </c>
      <c r="I14" s="1317" t="s">
        <v>115</v>
      </c>
      <c r="J14" s="871">
        <v>4</v>
      </c>
      <c r="K14" s="1318" t="s">
        <v>208</v>
      </c>
      <c r="L14" s="1319" t="s">
        <v>1505</v>
      </c>
      <c r="M14" s="870" t="s">
        <v>1504</v>
      </c>
      <c r="N14" s="871">
        <v>25</v>
      </c>
      <c r="O14" s="1317" t="s">
        <v>115</v>
      </c>
      <c r="P14" s="871">
        <v>3</v>
      </c>
      <c r="Q14" s="1320" t="s">
        <v>208</v>
      </c>
      <c r="R14" s="871">
        <v>3</v>
      </c>
      <c r="S14" s="1309" t="s">
        <v>115</v>
      </c>
      <c r="T14" s="871">
        <v>0</v>
      </c>
      <c r="U14" s="1321" t="s">
        <v>208</v>
      </c>
      <c r="V14" s="871"/>
      <c r="W14" s="1309" t="s">
        <v>115</v>
      </c>
      <c r="X14" s="871"/>
      <c r="Y14" s="1309" t="s">
        <v>208</v>
      </c>
      <c r="Z14" s="2835" t="s">
        <v>1529</v>
      </c>
      <c r="AA14" s="2836"/>
    </row>
    <row r="15" spans="1:28" ht="66" customHeight="1">
      <c r="A15" s="2790"/>
      <c r="B15" s="2785" t="s">
        <v>1521</v>
      </c>
      <c r="C15" s="2786"/>
      <c r="D15" s="872" t="s">
        <v>1518</v>
      </c>
      <c r="E15" s="1018" t="s">
        <v>1537</v>
      </c>
      <c r="F15" s="1017" t="s">
        <v>1522</v>
      </c>
      <c r="G15" s="870" t="s">
        <v>1504</v>
      </c>
      <c r="H15" s="871">
        <v>25</v>
      </c>
      <c r="I15" s="1317" t="s">
        <v>115</v>
      </c>
      <c r="J15" s="871">
        <v>4</v>
      </c>
      <c r="K15" s="1318" t="s">
        <v>208</v>
      </c>
      <c r="L15" s="1319" t="s">
        <v>1505</v>
      </c>
      <c r="M15" s="870" t="s">
        <v>1504</v>
      </c>
      <c r="N15" s="871">
        <v>30</v>
      </c>
      <c r="O15" s="1317" t="s">
        <v>115</v>
      </c>
      <c r="P15" s="871">
        <v>3</v>
      </c>
      <c r="Q15" s="1320" t="s">
        <v>208</v>
      </c>
      <c r="R15" s="871">
        <v>5</v>
      </c>
      <c r="S15" s="1309" t="s">
        <v>115</v>
      </c>
      <c r="T15" s="871">
        <v>0</v>
      </c>
      <c r="U15" s="1321" t="s">
        <v>208</v>
      </c>
      <c r="V15" s="871">
        <v>1</v>
      </c>
      <c r="W15" s="1309" t="s">
        <v>115</v>
      </c>
      <c r="X15" s="871">
        <v>0</v>
      </c>
      <c r="Y15" s="1309" t="s">
        <v>208</v>
      </c>
      <c r="Z15" s="2835" t="s">
        <v>1510</v>
      </c>
      <c r="AA15" s="2836"/>
    </row>
    <row r="16" spans="1:28" ht="66" customHeight="1">
      <c r="A16" s="2790"/>
      <c r="B16" s="2785" t="s">
        <v>1523</v>
      </c>
      <c r="C16" s="2786"/>
      <c r="D16" s="872" t="s">
        <v>1570</v>
      </c>
      <c r="E16" s="1018" t="s">
        <v>1524</v>
      </c>
      <c r="F16" s="1017" t="s">
        <v>1525</v>
      </c>
      <c r="G16" s="870" t="s">
        <v>1506</v>
      </c>
      <c r="H16" s="871">
        <v>2</v>
      </c>
      <c r="I16" s="1317" t="s">
        <v>115</v>
      </c>
      <c r="J16" s="871">
        <v>4</v>
      </c>
      <c r="K16" s="1318" t="s">
        <v>193</v>
      </c>
      <c r="L16" s="1319" t="s">
        <v>1505</v>
      </c>
      <c r="M16" s="870" t="s">
        <v>1506</v>
      </c>
      <c r="N16" s="871">
        <v>5</v>
      </c>
      <c r="O16" s="1317" t="s">
        <v>115</v>
      </c>
      <c r="P16" s="871">
        <v>3</v>
      </c>
      <c r="Q16" s="1320" t="s">
        <v>193</v>
      </c>
      <c r="R16" s="871">
        <v>3</v>
      </c>
      <c r="S16" s="1309" t="s">
        <v>115</v>
      </c>
      <c r="T16" s="871">
        <v>0</v>
      </c>
      <c r="U16" s="1321" t="s">
        <v>193</v>
      </c>
      <c r="V16" s="871">
        <v>3</v>
      </c>
      <c r="W16" s="1309" t="s">
        <v>115</v>
      </c>
      <c r="X16" s="871">
        <v>0</v>
      </c>
      <c r="Y16" s="1309" t="s">
        <v>193</v>
      </c>
      <c r="Z16" s="2837" t="s">
        <v>1569</v>
      </c>
      <c r="AA16" s="2836"/>
    </row>
    <row r="17" spans="1:27" ht="66" customHeight="1">
      <c r="A17" s="2790"/>
      <c r="B17" s="2785"/>
      <c r="C17" s="2786"/>
      <c r="D17" s="872"/>
      <c r="E17" s="1018"/>
      <c r="F17" s="1017"/>
      <c r="G17" s="870"/>
      <c r="H17" s="871"/>
      <c r="I17" s="1317" t="s">
        <v>115</v>
      </c>
      <c r="J17" s="871"/>
      <c r="K17" s="1318" t="s">
        <v>193</v>
      </c>
      <c r="L17" s="1319" t="s">
        <v>55</v>
      </c>
      <c r="M17" s="870"/>
      <c r="N17" s="871"/>
      <c r="O17" s="1317" t="s">
        <v>115</v>
      </c>
      <c r="P17" s="871"/>
      <c r="Q17" s="1320" t="s">
        <v>193</v>
      </c>
      <c r="R17" s="871"/>
      <c r="S17" s="1309" t="s">
        <v>115</v>
      </c>
      <c r="T17" s="871"/>
      <c r="U17" s="1321" t="s">
        <v>193</v>
      </c>
      <c r="V17" s="871"/>
      <c r="W17" s="1309" t="s">
        <v>115</v>
      </c>
      <c r="X17" s="871"/>
      <c r="Y17" s="1309" t="s">
        <v>193</v>
      </c>
      <c r="Z17" s="2838"/>
      <c r="AA17" s="2834"/>
    </row>
    <row r="18" spans="1:27">
      <c r="A18" s="1322"/>
      <c r="B18" s="1322"/>
      <c r="C18" s="1297"/>
      <c r="D18" s="1297"/>
      <c r="E18" s="1297"/>
      <c r="F18" s="1297"/>
      <c r="G18" s="1297"/>
      <c r="H18" s="1297"/>
      <c r="I18" s="1297"/>
      <c r="J18" s="1297"/>
      <c r="K18" s="1297"/>
      <c r="L18" s="1297"/>
      <c r="M18" s="1297"/>
      <c r="N18" s="1297"/>
      <c r="O18" s="1297"/>
      <c r="P18" s="1297"/>
      <c r="Q18" s="1297"/>
      <c r="R18" s="1297"/>
      <c r="S18" s="1297"/>
      <c r="T18" s="1323"/>
      <c r="U18" s="1297"/>
      <c r="V18" s="1297"/>
      <c r="W18" s="1297"/>
      <c r="X18" s="1297"/>
      <c r="Y18" s="1297"/>
    </row>
    <row r="19" spans="1:27" ht="18" customHeight="1">
      <c r="A19" s="1324" t="s">
        <v>1588</v>
      </c>
      <c r="B19" s="1325"/>
      <c r="C19" s="1293"/>
      <c r="D19" s="1293"/>
      <c r="E19" s="1293"/>
      <c r="F19" s="1293"/>
      <c r="G19" s="1293"/>
      <c r="H19" s="1293"/>
      <c r="I19" s="1293"/>
      <c r="J19" s="1293"/>
      <c r="K19" s="1293"/>
      <c r="L19" s="1293"/>
      <c r="M19" s="1293"/>
      <c r="N19" s="1293"/>
      <c r="O19" s="1293"/>
      <c r="P19" s="1293"/>
      <c r="Q19" s="1293"/>
      <c r="R19" s="1293"/>
      <c r="S19" s="1293"/>
      <c r="T19" s="1293"/>
      <c r="U19" s="1293"/>
      <c r="V19" s="1293"/>
      <c r="W19" s="1293"/>
      <c r="X19" s="1293"/>
      <c r="Y19" s="1293"/>
    </row>
    <row r="20" spans="1:27" ht="18" customHeight="1">
      <c r="A20" s="1326" t="s">
        <v>1585</v>
      </c>
      <c r="B20" s="1293"/>
      <c r="C20" s="1327"/>
      <c r="D20" s="1327"/>
      <c r="E20" s="1327"/>
      <c r="F20" s="1327"/>
      <c r="G20" s="1327"/>
      <c r="H20" s="1327"/>
      <c r="I20" s="1327"/>
      <c r="J20" s="1327"/>
      <c r="K20" s="1327"/>
      <c r="L20" s="1327"/>
      <c r="M20" s="1327"/>
      <c r="N20" s="1327"/>
      <c r="O20" s="1327"/>
      <c r="P20" s="1327"/>
      <c r="Q20" s="1327"/>
      <c r="R20" s="1293"/>
      <c r="S20" s="1293"/>
      <c r="T20" s="1293"/>
      <c r="U20" s="1293"/>
      <c r="V20" s="1293"/>
    </row>
    <row r="21" spans="1:27" ht="18" customHeight="1">
      <c r="A21" s="1328" t="s">
        <v>1586</v>
      </c>
      <c r="B21" s="1329"/>
      <c r="C21" s="1330"/>
      <c r="D21" s="1330"/>
      <c r="E21" s="1330"/>
      <c r="F21" s="1330"/>
      <c r="G21" s="1330"/>
      <c r="H21" s="1330"/>
      <c r="I21" s="1330"/>
      <c r="J21" s="1330"/>
      <c r="K21" s="1330"/>
      <c r="L21" s="1330"/>
      <c r="M21" s="1330"/>
      <c r="N21" s="1330"/>
      <c r="O21" s="1330"/>
      <c r="P21" s="1330"/>
      <c r="Q21" s="1330"/>
      <c r="R21" s="1330"/>
      <c r="S21" s="1330"/>
      <c r="T21" s="1330"/>
      <c r="U21" s="1330"/>
      <c r="V21" s="1330"/>
      <c r="W21" s="1330"/>
      <c r="X21" s="1330"/>
      <c r="Y21" s="1327"/>
    </row>
    <row r="22" spans="1:27" ht="18" customHeight="1">
      <c r="A22" s="1331" t="s">
        <v>1587</v>
      </c>
    </row>
    <row r="23" spans="1:27" ht="18" customHeight="1">
      <c r="A23" s="1331" t="s">
        <v>1568</v>
      </c>
    </row>
  </sheetData>
  <sheetProtection sheet="1" objects="1" scenarios="1"/>
  <mergeCells count="34">
    <mergeCell ref="B11:J11"/>
    <mergeCell ref="K11:AA11"/>
    <mergeCell ref="A13:A17"/>
    <mergeCell ref="B13:C13"/>
    <mergeCell ref="G13:Q13"/>
    <mergeCell ref="R13:U13"/>
    <mergeCell ref="V13:Y13"/>
    <mergeCell ref="Z13:AA13"/>
    <mergeCell ref="B14:C14"/>
    <mergeCell ref="Z14:AA14"/>
    <mergeCell ref="B15:C15"/>
    <mergeCell ref="Z15:AA15"/>
    <mergeCell ref="B16:C16"/>
    <mergeCell ref="Z16:AA16"/>
    <mergeCell ref="B17:C17"/>
    <mergeCell ref="Z17:AA17"/>
    <mergeCell ref="B10:J10"/>
    <mergeCell ref="K10:AA10"/>
    <mergeCell ref="A5:B7"/>
    <mergeCell ref="C5:J7"/>
    <mergeCell ref="K5:N6"/>
    <mergeCell ref="O5:P6"/>
    <mergeCell ref="Q5:R6"/>
    <mergeCell ref="Z5:Z6"/>
    <mergeCell ref="S5:Y6"/>
    <mergeCell ref="AB5:AB6"/>
    <mergeCell ref="B9:J9"/>
    <mergeCell ref="K9:AA9"/>
    <mergeCell ref="Z1:AA1"/>
    <mergeCell ref="A2:Y2"/>
    <mergeCell ref="G3:Q3"/>
    <mergeCell ref="A4:B4"/>
    <mergeCell ref="C4:J4"/>
    <mergeCell ref="S4:Y4"/>
  </mergeCells>
  <phoneticPr fontId="14"/>
  <conditionalFormatting sqref="B10:AA11">
    <cfRule type="containsBlanks" dxfId="260" priority="15" stopIfTrue="1">
      <formula>LEN(TRIM(B10))=0</formula>
    </cfRule>
  </conditionalFormatting>
  <conditionalFormatting sqref="B14:AA17">
    <cfRule type="containsBlanks" dxfId="259" priority="13" stopIfTrue="1">
      <formula>LEN(TRIM(B14))=0</formula>
    </cfRule>
  </conditionalFormatting>
  <conditionalFormatting sqref="C4:J7">
    <cfRule type="cellIs" dxfId="258" priority="10" stopIfTrue="1" operator="equal">
      <formula>""</formula>
    </cfRule>
  </conditionalFormatting>
  <conditionalFormatting sqref="S5">
    <cfRule type="containsBlanks" dxfId="257" priority="3">
      <formula>LEN(TRIM(S5))=0</formula>
    </cfRule>
    <cfRule type="cellIs" dxfId="256" priority="12" stopIfTrue="1" operator="equal">
      <formula>""</formula>
    </cfRule>
  </conditionalFormatting>
  <conditionalFormatting sqref="S5:Y6">
    <cfRule type="containsText" dxfId="255" priority="1" operator="containsText" text="　　年　　月　　日">
      <formula>NOT(ISERROR(SEARCH("　　年　　月　　日",S5)))</formula>
    </cfRule>
  </conditionalFormatting>
  <conditionalFormatting sqref="Z3">
    <cfRule type="containsText" dxfId="254" priority="4" operator="containsText" text="令和　　年　　月　　日">
      <formula>NOT(ISERROR(SEARCH("令和　　年　　月　　日",Z3)))</formula>
    </cfRule>
    <cfRule type="containsBlanks" dxfId="253" priority="5">
      <formula>LEN(TRIM(Z3))=0</formula>
    </cfRule>
  </conditionalFormatting>
  <dataValidations count="3">
    <dataValidation imeMode="fullKatakana" allowBlank="1" showInputMessage="1" showErrorMessage="1" sqref="C4:J4" xr:uid="{00000000-0002-0000-1300-000000000000}"/>
    <dataValidation type="list" allowBlank="1" showInputMessage="1" showErrorMessage="1" sqref="G14:G17 M14:M17" xr:uid="{00000000-0002-0000-1300-000001000000}">
      <formula1>"令和 , 平成 , 昭和"</formula1>
    </dataValidation>
    <dataValidation imeMode="off" allowBlank="1" showInputMessage="1" showErrorMessage="1" sqref="Z3 S5:Y6" xr:uid="{1D918BDE-5731-4C2A-9075-C85016AB07B5}"/>
  </dataValidations>
  <printOptions horizontalCentered="1"/>
  <pageMargins left="0.70866141732283472" right="0.70866141732283472" top="0.74803149606299213" bottom="0.74803149606299213" header="0.31496062992125984" footer="0.31496062992125984"/>
  <pageSetup paperSize="9" scale="52" orientation="landscape" r:id="rId1"/>
  <headerFooter scaleWithDoc="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1">
    <pageSetUpPr fitToPage="1"/>
  </sheetPr>
  <dimension ref="A1:H51"/>
  <sheetViews>
    <sheetView view="pageBreakPreview" zoomScale="85" zoomScaleNormal="100" zoomScaleSheetLayoutView="85" workbookViewId="0">
      <selection activeCell="F3" sqref="F3"/>
    </sheetView>
  </sheetViews>
  <sheetFormatPr defaultColWidth="9" defaultRowHeight="13.5"/>
  <cols>
    <col min="1" max="2" width="17.625" style="78" customWidth="1"/>
    <col min="3" max="4" width="11.625" style="78" customWidth="1"/>
    <col min="5" max="5" width="11.125" style="78" customWidth="1"/>
    <col min="6" max="6" width="59.75" style="78" customWidth="1"/>
    <col min="7" max="18" width="15.625" style="74" customWidth="1"/>
    <col min="19" max="16384" width="9" style="74"/>
  </cols>
  <sheetData>
    <row r="1" spans="1:8" ht="24.95" customHeight="1">
      <c r="A1" s="71"/>
      <c r="B1" s="71"/>
      <c r="C1" s="72"/>
      <c r="D1" s="72"/>
      <c r="E1" s="72"/>
      <c r="F1" s="73" t="s">
        <v>209</v>
      </c>
    </row>
    <row r="2" spans="1:8" ht="39.950000000000003" customHeight="1">
      <c r="A2" s="2839" t="s">
        <v>10</v>
      </c>
      <c r="B2" s="2839"/>
      <c r="C2" s="2839"/>
      <c r="D2" s="2839"/>
      <c r="E2" s="2839"/>
      <c r="F2" s="2839"/>
    </row>
    <row r="3" spans="1:8" ht="39.950000000000003" customHeight="1" thickBot="1">
      <c r="A3" s="75" t="s">
        <v>160</v>
      </c>
      <c r="B3" s="2840" t="str">
        <f>IF(様式1!L11="","",様式1!L11)</f>
        <v/>
      </c>
      <c r="C3" s="2840"/>
      <c r="D3" s="2840"/>
      <c r="E3" s="75" t="s">
        <v>210</v>
      </c>
      <c r="F3" s="396" t="str">
        <f>IF(様式1!G36="","",様式1!G36)</f>
        <v/>
      </c>
    </row>
    <row r="4" spans="1:8" ht="30" customHeight="1" thickBot="1">
      <c r="A4" s="76" t="s">
        <v>211</v>
      </c>
      <c r="B4" s="77"/>
    </row>
    <row r="5" spans="1:8" ht="39.950000000000003" customHeight="1" thickBot="1">
      <c r="A5" s="2841" t="s">
        <v>212</v>
      </c>
      <c r="B5" s="2842"/>
      <c r="C5" s="2843" t="s">
        <v>213</v>
      </c>
      <c r="D5" s="2844"/>
      <c r="E5" s="79" t="s">
        <v>214</v>
      </c>
      <c r="F5" s="80" t="s">
        <v>215</v>
      </c>
      <c r="H5" s="74" t="s">
        <v>216</v>
      </c>
    </row>
    <row r="6" spans="1:8" ht="26.1" customHeight="1">
      <c r="A6" s="2845"/>
      <c r="B6" s="2846"/>
      <c r="C6" s="2849"/>
      <c r="D6" s="2850"/>
      <c r="E6" s="2853"/>
      <c r="F6" s="2855"/>
    </row>
    <row r="7" spans="1:8" ht="26.1" customHeight="1">
      <c r="A7" s="2847"/>
      <c r="B7" s="2848"/>
      <c r="C7" s="2851"/>
      <c r="D7" s="2852"/>
      <c r="E7" s="2854"/>
      <c r="F7" s="2856"/>
    </row>
    <row r="8" spans="1:8" ht="26.1" customHeight="1">
      <c r="A8" s="2857"/>
      <c r="B8" s="2858"/>
      <c r="C8" s="2859"/>
      <c r="D8" s="2860"/>
      <c r="E8" s="2861"/>
      <c r="F8" s="2856"/>
    </row>
    <row r="9" spans="1:8" ht="26.1" customHeight="1">
      <c r="A9" s="2847"/>
      <c r="B9" s="2848"/>
      <c r="C9" s="2851"/>
      <c r="D9" s="2852"/>
      <c r="E9" s="2854"/>
      <c r="F9" s="2856"/>
    </row>
    <row r="10" spans="1:8" ht="26.1" customHeight="1">
      <c r="A10" s="2857"/>
      <c r="B10" s="2858"/>
      <c r="C10" s="2859"/>
      <c r="D10" s="2860"/>
      <c r="E10" s="2861"/>
      <c r="F10" s="2856"/>
    </row>
    <row r="11" spans="1:8" ht="26.1" customHeight="1">
      <c r="A11" s="2847"/>
      <c r="B11" s="2848"/>
      <c r="C11" s="2851"/>
      <c r="D11" s="2852"/>
      <c r="E11" s="2854"/>
      <c r="F11" s="2856"/>
    </row>
    <row r="12" spans="1:8" ht="26.1" customHeight="1">
      <c r="A12" s="2857"/>
      <c r="B12" s="2858"/>
      <c r="C12" s="2859"/>
      <c r="D12" s="2860"/>
      <c r="E12" s="2861"/>
      <c r="F12" s="2856"/>
    </row>
    <row r="13" spans="1:8" ht="26.1" customHeight="1">
      <c r="A13" s="2847"/>
      <c r="B13" s="2848"/>
      <c r="C13" s="2851"/>
      <c r="D13" s="2852"/>
      <c r="E13" s="2854"/>
      <c r="F13" s="2856"/>
    </row>
    <row r="14" spans="1:8" ht="26.1" customHeight="1">
      <c r="A14" s="2857"/>
      <c r="B14" s="2858"/>
      <c r="C14" s="2859"/>
      <c r="D14" s="2860"/>
      <c r="E14" s="2861"/>
      <c r="F14" s="2856"/>
    </row>
    <row r="15" spans="1:8" ht="26.1" customHeight="1" thickBot="1">
      <c r="A15" s="2862"/>
      <c r="B15" s="2863"/>
      <c r="C15" s="2864"/>
      <c r="D15" s="2865"/>
      <c r="E15" s="2866"/>
      <c r="F15" s="2867"/>
    </row>
    <row r="16" spans="1:8" s="6" customFormat="1" ht="20.100000000000001" customHeight="1">
      <c r="A16" s="2868" t="s">
        <v>217</v>
      </c>
      <c r="B16" s="2869"/>
      <c r="C16" s="2869"/>
      <c r="D16" s="2870"/>
      <c r="E16" s="2874">
        <f>SUM(E6:E15)</f>
        <v>0</v>
      </c>
      <c r="F16" s="2876"/>
    </row>
    <row r="17" spans="1:6" ht="20.100000000000001" customHeight="1" thickBot="1">
      <c r="A17" s="2871"/>
      <c r="B17" s="2872"/>
      <c r="C17" s="2872"/>
      <c r="D17" s="2873"/>
      <c r="E17" s="2875"/>
      <c r="F17" s="2877"/>
    </row>
    <row r="18" spans="1:6" ht="24.95" customHeight="1">
      <c r="A18" s="81" t="s">
        <v>558</v>
      </c>
      <c r="B18" s="81"/>
      <c r="C18" s="374"/>
      <c r="D18" s="374"/>
      <c r="E18" s="375"/>
      <c r="F18" s="374"/>
    </row>
    <row r="19" spans="1:6" ht="24.95" customHeight="1" thickBot="1">
      <c r="A19" s="76" t="s">
        <v>218</v>
      </c>
      <c r="B19" s="77"/>
      <c r="E19" s="82"/>
    </row>
    <row r="20" spans="1:6" ht="39.950000000000003" customHeight="1" thickBot="1">
      <c r="A20" s="2841" t="s">
        <v>219</v>
      </c>
      <c r="B20" s="2878"/>
      <c r="C20" s="2878"/>
      <c r="D20" s="2842"/>
      <c r="E20" s="79" t="s">
        <v>220</v>
      </c>
      <c r="F20" s="80" t="s">
        <v>178</v>
      </c>
    </row>
    <row r="21" spans="1:6" ht="26.1" customHeight="1">
      <c r="A21" s="2845"/>
      <c r="B21" s="2879"/>
      <c r="C21" s="2879"/>
      <c r="D21" s="2846"/>
      <c r="E21" s="2853"/>
      <c r="F21" s="2856"/>
    </row>
    <row r="22" spans="1:6" ht="26.1" customHeight="1">
      <c r="A22" s="2847"/>
      <c r="B22" s="2880"/>
      <c r="C22" s="2880"/>
      <c r="D22" s="2848"/>
      <c r="E22" s="2854"/>
      <c r="F22" s="2856"/>
    </row>
    <row r="23" spans="1:6" ht="26.1" customHeight="1">
      <c r="A23" s="2857"/>
      <c r="B23" s="2881"/>
      <c r="C23" s="2881"/>
      <c r="D23" s="2858"/>
      <c r="E23" s="2861"/>
      <c r="F23" s="2856"/>
    </row>
    <row r="24" spans="1:6" ht="26.1" customHeight="1">
      <c r="A24" s="2847"/>
      <c r="B24" s="2880"/>
      <c r="C24" s="2880"/>
      <c r="D24" s="2848"/>
      <c r="E24" s="2854"/>
      <c r="F24" s="2856"/>
    </row>
    <row r="25" spans="1:6" ht="26.1" customHeight="1">
      <c r="A25" s="2857"/>
      <c r="B25" s="2881"/>
      <c r="C25" s="2881"/>
      <c r="D25" s="2858"/>
      <c r="E25" s="2861"/>
      <c r="F25" s="2856"/>
    </row>
    <row r="26" spans="1:6" ht="26.1" customHeight="1">
      <c r="A26" s="2847"/>
      <c r="B26" s="2880"/>
      <c r="C26" s="2880"/>
      <c r="D26" s="2848"/>
      <c r="E26" s="2854"/>
      <c r="F26" s="2856"/>
    </row>
    <row r="27" spans="1:6" ht="26.1" customHeight="1">
      <c r="A27" s="2857"/>
      <c r="B27" s="2881"/>
      <c r="C27" s="2881"/>
      <c r="D27" s="2858"/>
      <c r="E27" s="2861"/>
      <c r="F27" s="2856"/>
    </row>
    <row r="28" spans="1:6" ht="26.1" customHeight="1">
      <c r="A28" s="2847"/>
      <c r="B28" s="2880"/>
      <c r="C28" s="2880"/>
      <c r="D28" s="2848"/>
      <c r="E28" s="2854"/>
      <c r="F28" s="2856"/>
    </row>
    <row r="29" spans="1:6" ht="26.1" customHeight="1">
      <c r="A29" s="2857"/>
      <c r="B29" s="2881"/>
      <c r="C29" s="2881"/>
      <c r="D29" s="2858"/>
      <c r="E29" s="2861"/>
      <c r="F29" s="2856"/>
    </row>
    <row r="30" spans="1:6" ht="26.1" customHeight="1" thickBot="1">
      <c r="A30" s="2862"/>
      <c r="B30" s="2886"/>
      <c r="C30" s="2886"/>
      <c r="D30" s="2863"/>
      <c r="E30" s="2866"/>
      <c r="F30" s="2867"/>
    </row>
    <row r="31" spans="1:6" s="6" customFormat="1" ht="20.100000000000001" customHeight="1">
      <c r="A31" s="2868" t="s">
        <v>217</v>
      </c>
      <c r="B31" s="2869"/>
      <c r="C31" s="2869"/>
      <c r="D31" s="2870"/>
      <c r="E31" s="2874">
        <f>SUM(E21:E30)</f>
        <v>0</v>
      </c>
      <c r="F31" s="2876"/>
    </row>
    <row r="32" spans="1:6" ht="20.100000000000001" customHeight="1" thickBot="1">
      <c r="A32" s="2871"/>
      <c r="B32" s="2872"/>
      <c r="C32" s="2872"/>
      <c r="D32" s="2873"/>
      <c r="E32" s="2875"/>
      <c r="F32" s="2877"/>
    </row>
    <row r="33" spans="1:6" ht="20.100000000000001" customHeight="1">
      <c r="A33" s="81" t="s">
        <v>559</v>
      </c>
      <c r="B33" s="81"/>
      <c r="C33" s="374"/>
      <c r="D33" s="374"/>
      <c r="E33" s="374"/>
      <c r="F33" s="374"/>
    </row>
    <row r="34" spans="1:6" ht="30" customHeight="1" thickBot="1">
      <c r="A34" s="83" t="s">
        <v>221</v>
      </c>
      <c r="B34" s="83"/>
      <c r="C34" s="84"/>
      <c r="D34" s="84"/>
      <c r="E34" s="84"/>
      <c r="F34" s="84"/>
    </row>
    <row r="35" spans="1:6" ht="39.950000000000003" customHeight="1" thickBot="1">
      <c r="A35" s="2887" t="s">
        <v>212</v>
      </c>
      <c r="B35" s="2844"/>
      <c r="C35" s="2888" t="s">
        <v>222</v>
      </c>
      <c r="D35" s="2889"/>
      <c r="E35" s="2890"/>
      <c r="F35" s="80" t="s">
        <v>215</v>
      </c>
    </row>
    <row r="36" spans="1:6" ht="35.1" customHeight="1">
      <c r="A36" s="2882"/>
      <c r="B36" s="2883"/>
      <c r="C36" s="2884"/>
      <c r="D36" s="2885"/>
      <c r="E36" s="2883"/>
      <c r="F36" s="1343"/>
    </row>
    <row r="37" spans="1:6" ht="35.1" customHeight="1">
      <c r="A37" s="2895"/>
      <c r="B37" s="2896"/>
      <c r="C37" s="2897"/>
      <c r="D37" s="2898"/>
      <c r="E37" s="2896"/>
      <c r="F37" s="1344"/>
    </row>
    <row r="38" spans="1:6" ht="35.1" customHeight="1">
      <c r="A38" s="2895"/>
      <c r="B38" s="2896"/>
      <c r="C38" s="2897"/>
      <c r="D38" s="2898"/>
      <c r="E38" s="2896"/>
      <c r="F38" s="1344"/>
    </row>
    <row r="39" spans="1:6" ht="35.1" customHeight="1">
      <c r="A39" s="2895"/>
      <c r="B39" s="2896"/>
      <c r="C39" s="2897"/>
      <c r="D39" s="2898"/>
      <c r="E39" s="2896"/>
      <c r="F39" s="1344"/>
    </row>
    <row r="40" spans="1:6" ht="35.1" customHeight="1" thickBot="1">
      <c r="A40" s="2891"/>
      <c r="B40" s="2892"/>
      <c r="C40" s="2893"/>
      <c r="D40" s="2894"/>
      <c r="E40" s="2892"/>
      <c r="F40" s="1345"/>
    </row>
    <row r="41" spans="1:6">
      <c r="A41" s="383"/>
    </row>
    <row r="51" spans="1:1">
      <c r="A51" s="78" t="s">
        <v>216</v>
      </c>
    </row>
  </sheetData>
  <sheetProtection sheet="1" objects="1" scenarios="1" formatCells="0" formatRows="0" insertRows="0" deleteRows="0"/>
  <mergeCells count="58">
    <mergeCell ref="A40:B40"/>
    <mergeCell ref="C40:E40"/>
    <mergeCell ref="A37:B37"/>
    <mergeCell ref="C37:E37"/>
    <mergeCell ref="A38:B38"/>
    <mergeCell ref="C38:E38"/>
    <mergeCell ref="A39:B39"/>
    <mergeCell ref="C39:E39"/>
    <mergeCell ref="A36:B36"/>
    <mergeCell ref="C36:E36"/>
    <mergeCell ref="A27:D28"/>
    <mergeCell ref="E27:E28"/>
    <mergeCell ref="F27:F28"/>
    <mergeCell ref="A29:D30"/>
    <mergeCell ref="E29:E30"/>
    <mergeCell ref="F29:F30"/>
    <mergeCell ref="A31:D32"/>
    <mergeCell ref="E31:E32"/>
    <mergeCell ref="F31:F32"/>
    <mergeCell ref="A35:B35"/>
    <mergeCell ref="C35:E35"/>
    <mergeCell ref="A23:D24"/>
    <mergeCell ref="E23:E24"/>
    <mergeCell ref="F23:F24"/>
    <mergeCell ref="A25:D26"/>
    <mergeCell ref="E25:E26"/>
    <mergeCell ref="F25:F26"/>
    <mergeCell ref="A16:D17"/>
    <mergeCell ref="E16:E17"/>
    <mergeCell ref="F16:F17"/>
    <mergeCell ref="A20:D20"/>
    <mergeCell ref="A21:D22"/>
    <mergeCell ref="E21:E22"/>
    <mergeCell ref="F21:F22"/>
    <mergeCell ref="A12:B13"/>
    <mergeCell ref="C12:D13"/>
    <mergeCell ref="E12:E13"/>
    <mergeCell ref="F12:F13"/>
    <mergeCell ref="A14:B15"/>
    <mergeCell ref="C14:D15"/>
    <mergeCell ref="E14:E15"/>
    <mergeCell ref="F14:F15"/>
    <mergeCell ref="A8:B9"/>
    <mergeCell ref="C8:D9"/>
    <mergeCell ref="E8:E9"/>
    <mergeCell ref="F8:F9"/>
    <mergeCell ref="A10:B11"/>
    <mergeCell ref="C10:D11"/>
    <mergeCell ref="E10:E11"/>
    <mergeCell ref="F10:F11"/>
    <mergeCell ref="A2:F2"/>
    <mergeCell ref="B3:D3"/>
    <mergeCell ref="A5:B5"/>
    <mergeCell ref="C5:D5"/>
    <mergeCell ref="A6:B7"/>
    <mergeCell ref="C6:D7"/>
    <mergeCell ref="E6:E7"/>
    <mergeCell ref="F6:F7"/>
  </mergeCells>
  <phoneticPr fontId="14"/>
  <conditionalFormatting sqref="A21:D30 F21:F30 E21 E23 E25 E27 E29">
    <cfRule type="cellIs" dxfId="252" priority="5" stopIfTrue="1" operator="notEqual">
      <formula>0</formula>
    </cfRule>
  </conditionalFormatting>
  <conditionalFormatting sqref="A21:D30 F21:F30">
    <cfRule type="cellIs" dxfId="251" priority="4" stopIfTrue="1" operator="equal">
      <formula>""</formula>
    </cfRule>
  </conditionalFormatting>
  <conditionalFormatting sqref="A36:F40">
    <cfRule type="cellIs" dxfId="250" priority="2" stopIfTrue="1" operator="equal">
      <formula>""</formula>
    </cfRule>
  </conditionalFormatting>
  <conditionalFormatting sqref="E6 A6:D15 F6:F15 E8 E10 E12 E14">
    <cfRule type="cellIs" dxfId="249" priority="3" stopIfTrue="1" operator="equal">
      <formula>""</formula>
    </cfRule>
  </conditionalFormatting>
  <conditionalFormatting sqref="E21 E23 E25 E27 E29">
    <cfRule type="cellIs" dxfId="248" priority="1" stopIfTrue="1" operator="equal">
      <formula>""</formula>
    </cfRule>
  </conditionalFormatting>
  <dataValidations count="1">
    <dataValidation imeMode="off" allowBlank="1" showInputMessage="1" showErrorMessage="1" sqref="E14 E6 E8 E10 E12 E29 E21 E23 E25 E27" xr:uid="{00000000-0002-0000-1400-000000000000}"/>
  </dataValidations>
  <printOptions horizontalCentered="1"/>
  <pageMargins left="0.62992125984251968" right="0.62992125984251968" top="0.39370078740157483" bottom="0.39370078740157483" header="0" footer="0.19685039370078741"/>
  <pageSetup paperSize="9" scale="70" orientation="portrait" r:id="rId1"/>
  <headerFooter scaleWithDoc="0">
    <oddFooter>&amp;R令和６年４月１日以降に申請する訓練科から適用</oddFooter>
  </headerFooter>
  <colBreaks count="1" manualBreakCount="1">
    <brk id="6"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0">
    <pageSetUpPr fitToPage="1"/>
  </sheetPr>
  <dimension ref="A1:H52"/>
  <sheetViews>
    <sheetView view="pageBreakPreview" zoomScale="85" zoomScaleNormal="100" zoomScaleSheetLayoutView="85" workbookViewId="0">
      <selection activeCell="F3" sqref="F3"/>
    </sheetView>
  </sheetViews>
  <sheetFormatPr defaultColWidth="9" defaultRowHeight="13.5"/>
  <cols>
    <col min="1" max="1" width="17.625" style="78" customWidth="1"/>
    <col min="2" max="2" width="12.75" style="78" customWidth="1"/>
    <col min="3" max="3" width="11.625" style="78" customWidth="1"/>
    <col min="4" max="4" width="9.5" style="78" customWidth="1"/>
    <col min="5" max="5" width="11.125" style="78" customWidth="1"/>
    <col min="6" max="6" width="76" style="78" customWidth="1"/>
    <col min="7" max="18" width="15.625" style="74" customWidth="1"/>
    <col min="19" max="16384" width="9" style="74"/>
  </cols>
  <sheetData>
    <row r="1" spans="1:8" ht="24.95" customHeight="1">
      <c r="A1" s="71"/>
      <c r="B1" s="71"/>
      <c r="C1" s="72"/>
      <c r="D1" s="72"/>
      <c r="E1" s="72"/>
      <c r="F1" s="73" t="s">
        <v>209</v>
      </c>
    </row>
    <row r="2" spans="1:8" ht="39.950000000000003" customHeight="1">
      <c r="A2" s="2839" t="s">
        <v>10</v>
      </c>
      <c r="B2" s="2839"/>
      <c r="C2" s="2839"/>
      <c r="D2" s="2839"/>
      <c r="E2" s="2839"/>
      <c r="F2" s="2839"/>
    </row>
    <row r="3" spans="1:8" ht="39.950000000000003" customHeight="1" thickBot="1">
      <c r="A3" s="75" t="s">
        <v>160</v>
      </c>
      <c r="B3" s="2840" t="str">
        <f>IF(様式1!L11="","",様式1!L11)</f>
        <v/>
      </c>
      <c r="C3" s="2840"/>
      <c r="D3" s="2840"/>
      <c r="E3" s="75" t="s">
        <v>82</v>
      </c>
      <c r="F3" s="396" t="str">
        <f>IF(様式1!G36="","",様式1!G36)</f>
        <v/>
      </c>
    </row>
    <row r="4" spans="1:8" ht="30" customHeight="1" thickBot="1">
      <c r="A4" s="76" t="s">
        <v>211</v>
      </c>
      <c r="B4" s="77"/>
    </row>
    <row r="5" spans="1:8" ht="39.950000000000003" customHeight="1" thickBot="1">
      <c r="A5" s="2841" t="s">
        <v>212</v>
      </c>
      <c r="B5" s="2842"/>
      <c r="C5" s="2843" t="s">
        <v>213</v>
      </c>
      <c r="D5" s="2844"/>
      <c r="E5" s="79" t="s">
        <v>214</v>
      </c>
      <c r="F5" s="80" t="s">
        <v>215</v>
      </c>
      <c r="H5" s="74" t="s">
        <v>216</v>
      </c>
    </row>
    <row r="6" spans="1:8" ht="26.1" customHeight="1">
      <c r="A6" s="2974"/>
      <c r="B6" s="2975"/>
      <c r="C6" s="2976"/>
      <c r="D6" s="2977"/>
      <c r="E6" s="2874"/>
      <c r="F6" s="2978"/>
    </row>
    <row r="7" spans="1:8" ht="26.1" customHeight="1">
      <c r="A7" s="2960"/>
      <c r="B7" s="2961"/>
      <c r="C7" s="2964"/>
      <c r="D7" s="2965"/>
      <c r="E7" s="2967"/>
      <c r="F7" s="2968"/>
    </row>
    <row r="8" spans="1:8" ht="26.1" customHeight="1">
      <c r="A8" s="2958"/>
      <c r="B8" s="2959"/>
      <c r="C8" s="2962"/>
      <c r="D8" s="2963"/>
      <c r="E8" s="2966"/>
      <c r="F8" s="2968"/>
    </row>
    <row r="9" spans="1:8" ht="26.1" customHeight="1">
      <c r="A9" s="2960"/>
      <c r="B9" s="2961"/>
      <c r="C9" s="2964"/>
      <c r="D9" s="2965"/>
      <c r="E9" s="2967"/>
      <c r="F9" s="2968"/>
    </row>
    <row r="10" spans="1:8" ht="26.1" customHeight="1">
      <c r="A10" s="2958"/>
      <c r="B10" s="2959"/>
      <c r="C10" s="2962"/>
      <c r="D10" s="2963"/>
      <c r="E10" s="2966"/>
      <c r="F10" s="2968"/>
    </row>
    <row r="11" spans="1:8" ht="26.1" customHeight="1">
      <c r="A11" s="2960"/>
      <c r="B11" s="2961"/>
      <c r="C11" s="2964"/>
      <c r="D11" s="2965"/>
      <c r="E11" s="2967"/>
      <c r="F11" s="2968"/>
    </row>
    <row r="12" spans="1:8" ht="26.1" customHeight="1">
      <c r="A12" s="2958"/>
      <c r="B12" s="2959"/>
      <c r="C12" s="2962"/>
      <c r="D12" s="2963"/>
      <c r="E12" s="2966"/>
      <c r="F12" s="2968"/>
    </row>
    <row r="13" spans="1:8" ht="26.1" customHeight="1">
      <c r="A13" s="2960"/>
      <c r="B13" s="2961"/>
      <c r="C13" s="2964"/>
      <c r="D13" s="2965"/>
      <c r="E13" s="2967"/>
      <c r="F13" s="2968"/>
    </row>
    <row r="14" spans="1:8" ht="26.1" customHeight="1">
      <c r="A14" s="2958"/>
      <c r="B14" s="2959"/>
      <c r="C14" s="2962"/>
      <c r="D14" s="2963"/>
      <c r="E14" s="2966"/>
      <c r="F14" s="2968"/>
    </row>
    <row r="15" spans="1:8" ht="26.1" customHeight="1" thickBot="1">
      <c r="A15" s="2969"/>
      <c r="B15" s="2970"/>
      <c r="C15" s="2971"/>
      <c r="D15" s="2972"/>
      <c r="E15" s="2875"/>
      <c r="F15" s="2973"/>
    </row>
    <row r="16" spans="1:8" s="6" customFormat="1" ht="20.100000000000001" customHeight="1">
      <c r="A16" s="2868" t="s">
        <v>217</v>
      </c>
      <c r="B16" s="2869"/>
      <c r="C16" s="2869"/>
      <c r="D16" s="2870"/>
      <c r="E16" s="2874">
        <f>SUM(E6:E15)</f>
        <v>0</v>
      </c>
      <c r="F16" s="2876"/>
    </row>
    <row r="17" spans="1:6" ht="20.100000000000001" customHeight="1" thickBot="1">
      <c r="A17" s="2871"/>
      <c r="B17" s="2872"/>
      <c r="C17" s="2872"/>
      <c r="D17" s="2873"/>
      <c r="E17" s="2875"/>
      <c r="F17" s="2877"/>
    </row>
    <row r="18" spans="1:6" ht="24.95" customHeight="1">
      <c r="A18" s="81" t="s">
        <v>558</v>
      </c>
      <c r="B18" s="81"/>
      <c r="C18" s="652"/>
      <c r="D18" s="652"/>
      <c r="E18" s="375"/>
      <c r="F18" s="652"/>
    </row>
    <row r="19" spans="1:6" ht="24.95" customHeight="1" thickBot="1">
      <c r="A19" s="76" t="s">
        <v>218</v>
      </c>
      <c r="B19" s="77"/>
      <c r="E19" s="82"/>
    </row>
    <row r="20" spans="1:6" ht="39.950000000000003" customHeight="1" thickBot="1">
      <c r="A20" s="2841" t="s">
        <v>219</v>
      </c>
      <c r="B20" s="2878"/>
      <c r="C20" s="2878"/>
      <c r="D20" s="2842"/>
      <c r="E20" s="79" t="s">
        <v>220</v>
      </c>
      <c r="F20" s="80" t="s">
        <v>178</v>
      </c>
    </row>
    <row r="21" spans="1:6" ht="26.1" customHeight="1">
      <c r="A21" s="2952" t="s">
        <v>932</v>
      </c>
      <c r="B21" s="2953"/>
      <c r="C21" s="2953"/>
      <c r="D21" s="2954"/>
      <c r="E21" s="2955">
        <v>3000</v>
      </c>
      <c r="F21" s="2956" t="s">
        <v>933</v>
      </c>
    </row>
    <row r="22" spans="1:6" ht="26.1" customHeight="1">
      <c r="A22" s="2937"/>
      <c r="B22" s="2938"/>
      <c r="C22" s="2938"/>
      <c r="D22" s="2939"/>
      <c r="E22" s="2941"/>
      <c r="F22" s="2957"/>
    </row>
    <row r="23" spans="1:6" ht="26.1" customHeight="1">
      <c r="A23" s="2934" t="s">
        <v>934</v>
      </c>
      <c r="B23" s="2935"/>
      <c r="C23" s="2935"/>
      <c r="D23" s="2936"/>
      <c r="E23" s="2940">
        <v>0</v>
      </c>
      <c r="F23" s="2942" t="s">
        <v>935</v>
      </c>
    </row>
    <row r="24" spans="1:6" ht="26.1" customHeight="1">
      <c r="A24" s="2937"/>
      <c r="B24" s="2938"/>
      <c r="C24" s="2938"/>
      <c r="D24" s="2939"/>
      <c r="E24" s="2941"/>
      <c r="F24" s="2942"/>
    </row>
    <row r="25" spans="1:6" ht="26.1" customHeight="1">
      <c r="A25" s="2943" t="s">
        <v>1261</v>
      </c>
      <c r="B25" s="2944"/>
      <c r="C25" s="2944"/>
      <c r="D25" s="2945"/>
      <c r="E25" s="2949">
        <v>2980</v>
      </c>
      <c r="F25" s="2951" t="s">
        <v>1334</v>
      </c>
    </row>
    <row r="26" spans="1:6" ht="26.1" customHeight="1">
      <c r="A26" s="2946"/>
      <c r="B26" s="2947"/>
      <c r="C26" s="2947"/>
      <c r="D26" s="2948"/>
      <c r="E26" s="2950"/>
      <c r="F26" s="2951"/>
    </row>
    <row r="27" spans="1:6" ht="26.1" customHeight="1">
      <c r="A27" s="2911"/>
      <c r="B27" s="2912"/>
      <c r="C27" s="2912"/>
      <c r="D27" s="2913"/>
      <c r="E27" s="2917"/>
      <c r="F27" s="2919"/>
    </row>
    <row r="28" spans="1:6" ht="26.1" customHeight="1">
      <c r="A28" s="2914"/>
      <c r="B28" s="2915"/>
      <c r="C28" s="2915"/>
      <c r="D28" s="2916"/>
      <c r="E28" s="2918"/>
      <c r="F28" s="2919"/>
    </row>
    <row r="29" spans="1:6" ht="26.1" customHeight="1">
      <c r="A29" s="2911"/>
      <c r="B29" s="2912"/>
      <c r="C29" s="2912"/>
      <c r="D29" s="2913"/>
      <c r="E29" s="2917"/>
      <c r="F29" s="2919"/>
    </row>
    <row r="30" spans="1:6" ht="26.1" customHeight="1" thickBot="1">
      <c r="A30" s="2920"/>
      <c r="B30" s="2921"/>
      <c r="C30" s="2921"/>
      <c r="D30" s="2922"/>
      <c r="E30" s="2923"/>
      <c r="F30" s="2924"/>
    </row>
    <row r="31" spans="1:6" s="6" customFormat="1" ht="20.100000000000001" customHeight="1">
      <c r="A31" s="2925" t="s">
        <v>217</v>
      </c>
      <c r="B31" s="2926"/>
      <c r="C31" s="2926"/>
      <c r="D31" s="2927"/>
      <c r="E31" s="2931">
        <f>SUM(E21:E30)</f>
        <v>5980</v>
      </c>
      <c r="F31" s="2932"/>
    </row>
    <row r="32" spans="1:6" ht="20.100000000000001" customHeight="1" thickBot="1">
      <c r="A32" s="2928"/>
      <c r="B32" s="2929"/>
      <c r="C32" s="2929"/>
      <c r="D32" s="2930"/>
      <c r="E32" s="2923"/>
      <c r="F32" s="2933"/>
    </row>
    <row r="33" spans="1:6" ht="20.100000000000001" customHeight="1">
      <c r="A33" s="756" t="s">
        <v>1275</v>
      </c>
      <c r="B33" s="756"/>
      <c r="C33" s="743"/>
      <c r="D33" s="743"/>
      <c r="E33" s="743"/>
      <c r="F33" s="743"/>
    </row>
    <row r="34" spans="1:6" ht="20.100000000000001" customHeight="1">
      <c r="A34" s="742" t="s">
        <v>1260</v>
      </c>
      <c r="B34" s="742"/>
      <c r="C34" s="744"/>
      <c r="D34" s="744"/>
      <c r="E34" s="744"/>
      <c r="F34" s="744"/>
    </row>
    <row r="35" spans="1:6" ht="30" customHeight="1" thickBot="1">
      <c r="A35" s="83" t="s">
        <v>221</v>
      </c>
      <c r="B35" s="83"/>
      <c r="C35" s="653"/>
      <c r="D35" s="653"/>
      <c r="E35" s="653"/>
      <c r="F35" s="653"/>
    </row>
    <row r="36" spans="1:6" ht="39.950000000000003" customHeight="1" thickBot="1">
      <c r="A36" s="2887" t="s">
        <v>212</v>
      </c>
      <c r="B36" s="2844"/>
      <c r="C36" s="2888" t="s">
        <v>222</v>
      </c>
      <c r="D36" s="2889"/>
      <c r="E36" s="2890"/>
      <c r="F36" s="80" t="s">
        <v>215</v>
      </c>
    </row>
    <row r="37" spans="1:6" ht="35.1" customHeight="1">
      <c r="A37" s="2907"/>
      <c r="B37" s="2908"/>
      <c r="C37" s="2909"/>
      <c r="D37" s="2910"/>
      <c r="E37" s="2908"/>
      <c r="F37" s="650"/>
    </row>
    <row r="38" spans="1:6" ht="35.1" customHeight="1">
      <c r="A38" s="2903"/>
      <c r="B38" s="2904"/>
      <c r="C38" s="2905"/>
      <c r="D38" s="2906"/>
      <c r="E38" s="2904"/>
      <c r="F38" s="651"/>
    </row>
    <row r="39" spans="1:6" ht="35.1" customHeight="1">
      <c r="A39" s="2903"/>
      <c r="B39" s="2904"/>
      <c r="C39" s="2905"/>
      <c r="D39" s="2906"/>
      <c r="E39" s="2904"/>
      <c r="F39" s="651"/>
    </row>
    <row r="40" spans="1:6" ht="35.1" customHeight="1">
      <c r="A40" s="2903"/>
      <c r="B40" s="2904"/>
      <c r="C40" s="2905"/>
      <c r="D40" s="2906"/>
      <c r="E40" s="2904"/>
      <c r="F40" s="651"/>
    </row>
    <row r="41" spans="1:6" ht="35.1" customHeight="1" thickBot="1">
      <c r="A41" s="2899"/>
      <c r="B41" s="2900"/>
      <c r="C41" s="2901"/>
      <c r="D41" s="2902"/>
      <c r="E41" s="2900"/>
      <c r="F41" s="85"/>
    </row>
    <row r="42" spans="1:6">
      <c r="A42" s="383"/>
    </row>
    <row r="52" spans="1:1">
      <c r="A52" s="78" t="s">
        <v>216</v>
      </c>
    </row>
  </sheetData>
  <sheetProtection sheet="1" objects="1" scenarios="1"/>
  <mergeCells count="58">
    <mergeCell ref="A2:F2"/>
    <mergeCell ref="B3:D3"/>
    <mergeCell ref="A5:B5"/>
    <mergeCell ref="C5:D5"/>
    <mergeCell ref="A6:B7"/>
    <mergeCell ref="C6:D7"/>
    <mergeCell ref="E6:E7"/>
    <mergeCell ref="F6:F7"/>
    <mergeCell ref="A8:B9"/>
    <mergeCell ref="C8:D9"/>
    <mergeCell ref="E8:E9"/>
    <mergeCell ref="F8:F9"/>
    <mergeCell ref="A10:B11"/>
    <mergeCell ref="C10:D11"/>
    <mergeCell ref="E10:E11"/>
    <mergeCell ref="F10:F11"/>
    <mergeCell ref="A12:B13"/>
    <mergeCell ref="C12:D13"/>
    <mergeCell ref="E12:E13"/>
    <mergeCell ref="F12:F13"/>
    <mergeCell ref="A14:B15"/>
    <mergeCell ref="C14:D15"/>
    <mergeCell ref="E14:E15"/>
    <mergeCell ref="F14:F15"/>
    <mergeCell ref="A16:D17"/>
    <mergeCell ref="E16:E17"/>
    <mergeCell ref="F16:F17"/>
    <mergeCell ref="A20:D20"/>
    <mergeCell ref="A21:D22"/>
    <mergeCell ref="E21:E22"/>
    <mergeCell ref="F21:F22"/>
    <mergeCell ref="A23:D24"/>
    <mergeCell ref="E23:E24"/>
    <mergeCell ref="F23:F24"/>
    <mergeCell ref="A25:D26"/>
    <mergeCell ref="E25:E26"/>
    <mergeCell ref="F25:F26"/>
    <mergeCell ref="A37:B37"/>
    <mergeCell ref="C37:E37"/>
    <mergeCell ref="A27:D28"/>
    <mergeCell ref="E27:E28"/>
    <mergeCell ref="F27:F28"/>
    <mergeCell ref="A29:D30"/>
    <mergeCell ref="E29:E30"/>
    <mergeCell ref="F29:F30"/>
    <mergeCell ref="A31:D32"/>
    <mergeCell ref="E31:E32"/>
    <mergeCell ref="F31:F32"/>
    <mergeCell ref="A36:B36"/>
    <mergeCell ref="C36:E36"/>
    <mergeCell ref="A41:B41"/>
    <mergeCell ref="C41:E41"/>
    <mergeCell ref="A38:B38"/>
    <mergeCell ref="C38:E38"/>
    <mergeCell ref="A39:B39"/>
    <mergeCell ref="C39:E39"/>
    <mergeCell ref="A40:B40"/>
    <mergeCell ref="C40:E40"/>
  </mergeCells>
  <phoneticPr fontId="14"/>
  <conditionalFormatting sqref="A21:D30 F21:F30 E21 E23 E25 E27 E29">
    <cfRule type="cellIs" dxfId="247" priority="5" stopIfTrue="1" operator="notEqual">
      <formula>0</formula>
    </cfRule>
  </conditionalFormatting>
  <conditionalFormatting sqref="A21:D30 F21:F30">
    <cfRule type="cellIs" dxfId="246" priority="4" stopIfTrue="1" operator="equal">
      <formula>""</formula>
    </cfRule>
  </conditionalFormatting>
  <conditionalFormatting sqref="A37:F41">
    <cfRule type="cellIs" dxfId="245" priority="2" stopIfTrue="1" operator="equal">
      <formula>""</formula>
    </cfRule>
  </conditionalFormatting>
  <conditionalFormatting sqref="E6 A6:D15 F6:F15 E8 E10 E12 E14">
    <cfRule type="cellIs" dxfId="244" priority="3" stopIfTrue="1" operator="equal">
      <formula>""</formula>
    </cfRule>
  </conditionalFormatting>
  <conditionalFormatting sqref="E21 E23 E25 E27 E29">
    <cfRule type="cellIs" dxfId="243" priority="1" stopIfTrue="1" operator="equal">
      <formula>""</formula>
    </cfRule>
  </conditionalFormatting>
  <dataValidations count="1">
    <dataValidation imeMode="off" allowBlank="1" showInputMessage="1" showErrorMessage="1" sqref="E14 E6 E8 E10 E12 E29 E21 E23 E25 E27" xr:uid="{00000000-0002-0000-1500-000000000000}"/>
  </dataValidations>
  <printOptions horizontalCentered="1"/>
  <pageMargins left="0.62992125984251968" right="0.62992125984251968" top="0.39370078740157483" bottom="0.39370078740157483" header="0" footer="0.19685039370078741"/>
  <pageSetup paperSize="9" scale="65" orientation="portrait" r:id="rId1"/>
  <headerFooter scaleWithDoc="0"/>
  <colBreaks count="1" manualBreakCount="1">
    <brk id="6" max="1048575" man="1"/>
  </col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pageSetUpPr fitToPage="1"/>
  </sheetPr>
  <dimension ref="A1:AV47"/>
  <sheetViews>
    <sheetView view="pageBreakPreview" zoomScale="85" zoomScaleNormal="85" zoomScaleSheetLayoutView="85" zoomScalePageLayoutView="40" workbookViewId="0">
      <selection activeCell="M9" sqref="M9"/>
    </sheetView>
  </sheetViews>
  <sheetFormatPr defaultColWidth="9" defaultRowHeight="14.25"/>
  <cols>
    <col min="1" max="1" width="5.625" style="89" customWidth="1"/>
    <col min="2" max="2" width="29.875" style="88" customWidth="1"/>
    <col min="3" max="4" width="7.125" style="88" customWidth="1"/>
    <col min="5" max="6" width="7.25" style="88" customWidth="1"/>
    <col min="7" max="7" width="25.25" style="88" customWidth="1"/>
    <col min="8" max="39" width="2.625" style="88" customWidth="1"/>
    <col min="40" max="40" width="0.375" style="88" customWidth="1"/>
    <col min="41" max="41" width="0.25" style="88" customWidth="1"/>
    <col min="42" max="42" width="10" style="88" customWidth="1"/>
    <col min="43" max="43" width="7.5" style="89" customWidth="1"/>
    <col min="44" max="44" width="30.25" style="89" customWidth="1"/>
    <col min="45" max="54" width="15.625" style="89" customWidth="1"/>
    <col min="55" max="16384" width="9" style="89"/>
  </cols>
  <sheetData>
    <row r="1" spans="1:42" ht="23.25"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63"/>
      <c r="AH1" s="63"/>
      <c r="AI1" s="417"/>
      <c r="AJ1" s="417"/>
      <c r="AK1" s="417"/>
      <c r="AL1" s="417"/>
      <c r="AM1" s="417"/>
      <c r="AN1" s="417"/>
      <c r="AO1" s="87" t="s">
        <v>643</v>
      </c>
    </row>
    <row r="2" spans="1:42" ht="25.5" customHeight="1">
      <c r="A2" s="2979" t="s">
        <v>223</v>
      </c>
      <c r="B2" s="2979"/>
      <c r="C2" s="2979"/>
      <c r="D2" s="2979"/>
      <c r="E2" s="2979"/>
      <c r="F2" s="2979"/>
      <c r="G2" s="2979"/>
      <c r="H2" s="2979"/>
      <c r="I2" s="2979"/>
      <c r="J2" s="2979"/>
      <c r="K2" s="2979"/>
      <c r="L2" s="2979"/>
      <c r="M2" s="2979"/>
      <c r="N2" s="2979"/>
      <c r="O2" s="2979"/>
      <c r="P2" s="2979"/>
      <c r="Q2" s="2979"/>
      <c r="R2" s="2979"/>
      <c r="S2" s="2979"/>
      <c r="T2" s="2979"/>
      <c r="U2" s="2979"/>
      <c r="V2" s="2979"/>
      <c r="W2" s="2979"/>
      <c r="X2" s="2979"/>
      <c r="Y2" s="2979"/>
      <c r="Z2" s="2979"/>
      <c r="AA2" s="2979"/>
      <c r="AB2" s="2979"/>
      <c r="AC2" s="2979"/>
      <c r="AD2" s="2979"/>
      <c r="AE2" s="2979"/>
      <c r="AF2" s="2979"/>
      <c r="AG2" s="2979"/>
      <c r="AH2" s="2979"/>
      <c r="AI2" s="2979"/>
      <c r="AJ2" s="2979"/>
      <c r="AK2" s="2979"/>
      <c r="AL2" s="2979"/>
      <c r="AM2" s="2979"/>
      <c r="AN2" s="2979"/>
      <c r="AO2" s="2979"/>
      <c r="AP2" s="90"/>
    </row>
    <row r="3" spans="1:42" ht="12.75" customHeight="1">
      <c r="A3" s="13"/>
      <c r="B3" s="86"/>
      <c r="C3" s="86"/>
      <c r="D3" s="86"/>
      <c r="E3" s="86"/>
      <c r="F3" s="86"/>
      <c r="G3" s="86"/>
      <c r="H3" s="2980"/>
      <c r="I3" s="2980"/>
      <c r="J3" s="2980"/>
      <c r="K3" s="2980"/>
      <c r="L3" s="2980"/>
      <c r="M3" s="2980"/>
      <c r="N3" s="2980"/>
      <c r="O3" s="2980"/>
      <c r="P3" s="2980"/>
      <c r="Q3" s="2980"/>
      <c r="R3" s="2980"/>
      <c r="S3" s="2980"/>
      <c r="T3" s="400"/>
      <c r="U3" s="2980"/>
      <c r="V3" s="2980"/>
      <c r="W3" s="2980"/>
      <c r="X3" s="2980"/>
      <c r="Y3" s="2980"/>
      <c r="Z3" s="2980"/>
      <c r="AA3" s="2980"/>
      <c r="AB3" s="2980"/>
      <c r="AC3" s="2980"/>
      <c r="AD3" s="2980"/>
      <c r="AE3" s="2980"/>
      <c r="AF3" s="2980"/>
      <c r="AG3" s="2980"/>
      <c r="AH3" s="2980"/>
      <c r="AI3" s="2980"/>
      <c r="AJ3" s="2980"/>
      <c r="AK3" s="2980"/>
      <c r="AL3" s="2980"/>
      <c r="AM3" s="2980"/>
      <c r="AN3" s="2980"/>
      <c r="AO3" s="2980"/>
      <c r="AP3" s="91"/>
    </row>
    <row r="4" spans="1:42" s="93" customFormat="1" ht="24.95" customHeight="1" thickBot="1">
      <c r="A4" s="2872" t="s">
        <v>624</v>
      </c>
      <c r="B4" s="2872"/>
      <c r="C4" s="2981" t="str">
        <f>IF(様式1!L11="","",様式1!L11)</f>
        <v/>
      </c>
      <c r="D4" s="2981"/>
      <c r="E4" s="2981"/>
      <c r="F4" s="2981"/>
      <c r="G4" s="2981"/>
      <c r="H4" s="2982" t="s">
        <v>82</v>
      </c>
      <c r="I4" s="2982"/>
      <c r="J4" s="2982"/>
      <c r="K4" s="2982"/>
      <c r="L4" s="2982"/>
      <c r="M4" s="2982"/>
      <c r="N4" s="2982"/>
      <c r="O4" s="2982"/>
      <c r="P4" s="2982"/>
      <c r="Q4" s="2982"/>
      <c r="R4" s="2981" t="str">
        <f>IF(様式1!G36="","",様式1!G36)</f>
        <v/>
      </c>
      <c r="S4" s="2981"/>
      <c r="T4" s="2981"/>
      <c r="U4" s="2981"/>
      <c r="V4" s="2981"/>
      <c r="W4" s="2981"/>
      <c r="X4" s="2981"/>
      <c r="Y4" s="2981"/>
      <c r="Z4" s="2981"/>
      <c r="AA4" s="2981"/>
      <c r="AB4" s="2981"/>
      <c r="AC4" s="2981"/>
      <c r="AD4" s="2981"/>
      <c r="AE4" s="2981"/>
      <c r="AF4" s="2981"/>
      <c r="AG4" s="2981"/>
      <c r="AH4" s="2981"/>
      <c r="AI4" s="2981"/>
      <c r="AJ4" s="2981"/>
      <c r="AK4" s="2981"/>
      <c r="AL4" s="2981"/>
      <c r="AM4" s="2981"/>
      <c r="AN4" s="2981"/>
      <c r="AO4" s="2981"/>
      <c r="AP4" s="92"/>
    </row>
    <row r="5" spans="1:42" ht="11.1" customHeight="1" thickBot="1">
      <c r="A5" s="94"/>
      <c r="B5" s="95"/>
      <c r="C5" s="95"/>
      <c r="D5" s="95"/>
      <c r="E5" s="95"/>
      <c r="F5" s="95"/>
      <c r="G5" s="95"/>
      <c r="H5" s="2983"/>
      <c r="I5" s="2983"/>
      <c r="J5" s="2983"/>
      <c r="K5" s="2983"/>
      <c r="L5" s="2983"/>
      <c r="M5" s="2983"/>
      <c r="N5" s="2983"/>
      <c r="O5" s="2983"/>
      <c r="P5" s="2983"/>
      <c r="Q5" s="2983"/>
      <c r="R5" s="2983"/>
      <c r="S5" s="2983"/>
      <c r="T5" s="401"/>
      <c r="U5" s="2983"/>
      <c r="V5" s="2983"/>
      <c r="W5" s="2983"/>
      <c r="X5" s="2983"/>
      <c r="Y5" s="2983"/>
      <c r="Z5" s="2983"/>
      <c r="AA5" s="2983"/>
      <c r="AB5" s="2983"/>
      <c r="AC5" s="2983"/>
      <c r="AD5" s="2983"/>
      <c r="AE5" s="2983"/>
      <c r="AF5" s="2983"/>
      <c r="AG5" s="2983"/>
      <c r="AH5" s="2983"/>
      <c r="AI5" s="2983"/>
      <c r="AJ5" s="2983"/>
      <c r="AK5" s="2983"/>
      <c r="AL5" s="2983"/>
      <c r="AM5" s="2983"/>
      <c r="AN5" s="2983"/>
      <c r="AO5" s="2983"/>
      <c r="AP5" s="96"/>
    </row>
    <row r="6" spans="1:42" ht="32.25" customHeight="1">
      <c r="A6" s="2974" t="s">
        <v>224</v>
      </c>
      <c r="B6" s="2989"/>
      <c r="C6" s="2989"/>
      <c r="D6" s="2989"/>
      <c r="E6" s="2989"/>
      <c r="F6" s="2989"/>
      <c r="G6" s="2989"/>
      <c r="H6" s="2989"/>
      <c r="I6" s="2989"/>
      <c r="J6" s="2989"/>
      <c r="K6" s="2989"/>
      <c r="L6" s="2989"/>
      <c r="M6" s="2989"/>
      <c r="N6" s="2989"/>
      <c r="O6" s="2989"/>
      <c r="P6" s="2989"/>
      <c r="Q6" s="2989"/>
      <c r="R6" s="2989"/>
      <c r="S6" s="2989"/>
      <c r="T6" s="2989"/>
      <c r="U6" s="2989"/>
      <c r="V6" s="2989"/>
      <c r="W6" s="2989"/>
      <c r="X6" s="2989"/>
      <c r="Y6" s="2989"/>
      <c r="Z6" s="2989"/>
      <c r="AA6" s="2989"/>
      <c r="AB6" s="2989"/>
      <c r="AC6" s="2989"/>
      <c r="AD6" s="2989"/>
      <c r="AE6" s="2989"/>
      <c r="AF6" s="2989"/>
      <c r="AG6" s="2989"/>
      <c r="AH6" s="2989"/>
      <c r="AI6" s="2989"/>
      <c r="AJ6" s="2989"/>
      <c r="AK6" s="2989"/>
      <c r="AL6" s="2989"/>
      <c r="AM6" s="2989"/>
      <c r="AN6" s="2989"/>
      <c r="AO6" s="2990"/>
      <c r="AP6" s="5"/>
    </row>
    <row r="7" spans="1:42" ht="25.5" customHeight="1">
      <c r="A7" s="412" t="s">
        <v>625</v>
      </c>
      <c r="B7" s="5"/>
      <c r="C7" s="5"/>
      <c r="D7" s="5"/>
      <c r="E7" s="5"/>
      <c r="F7" s="419"/>
      <c r="G7" s="5"/>
      <c r="H7" s="2991"/>
      <c r="I7" s="2991"/>
      <c r="J7" s="2991"/>
      <c r="K7" s="2991"/>
      <c r="L7" s="2991"/>
      <c r="M7" s="2991"/>
      <c r="N7" s="2991"/>
      <c r="O7" s="2991"/>
      <c r="P7" s="2991"/>
      <c r="Q7" s="2991"/>
      <c r="R7" s="2991"/>
      <c r="S7" s="2991"/>
      <c r="T7" s="420"/>
      <c r="U7" s="2991"/>
      <c r="V7" s="2991"/>
      <c r="W7" s="2991"/>
      <c r="X7" s="2991"/>
      <c r="Y7" s="2991"/>
      <c r="Z7" s="2991"/>
      <c r="AA7" s="2991"/>
      <c r="AB7" s="2991"/>
      <c r="AC7" s="2991"/>
      <c r="AD7" s="2991"/>
      <c r="AE7" s="2991"/>
      <c r="AF7" s="2991"/>
      <c r="AG7" s="2991"/>
      <c r="AH7" s="2991"/>
      <c r="AI7" s="2991"/>
      <c r="AJ7" s="2991"/>
      <c r="AK7" s="2991"/>
      <c r="AL7" s="2991"/>
      <c r="AM7" s="2991"/>
      <c r="AN7" s="2991"/>
      <c r="AO7" s="2992"/>
      <c r="AP7" s="399"/>
    </row>
    <row r="8" spans="1:42" ht="33" customHeight="1">
      <c r="A8" s="97" t="s">
        <v>626</v>
      </c>
      <c r="B8" s="2984" t="s">
        <v>627</v>
      </c>
      <c r="C8" s="2984"/>
      <c r="D8" s="2984"/>
      <c r="E8" s="2984"/>
      <c r="F8" s="2984"/>
      <c r="G8" s="2984"/>
      <c r="H8" s="2984"/>
      <c r="I8" s="2984"/>
      <c r="J8" s="2984"/>
      <c r="K8" s="2984"/>
      <c r="L8" s="2984"/>
      <c r="M8" s="2984"/>
      <c r="N8" s="2984"/>
      <c r="O8" s="2984"/>
      <c r="P8" s="2984"/>
      <c r="Q8" s="2984"/>
      <c r="R8" s="2984"/>
      <c r="S8" s="2984"/>
      <c r="T8" s="2984"/>
      <c r="U8" s="2984"/>
      <c r="V8" s="2984"/>
      <c r="W8" s="2984"/>
      <c r="X8" s="2984"/>
      <c r="Y8" s="2984"/>
      <c r="Z8" s="2984"/>
      <c r="AA8" s="2984"/>
      <c r="AB8" s="2984"/>
      <c r="AC8" s="2984"/>
      <c r="AD8" s="2984"/>
      <c r="AE8" s="2984"/>
      <c r="AF8" s="2984"/>
      <c r="AG8" s="2984"/>
      <c r="AH8" s="2984"/>
      <c r="AI8" s="2984"/>
      <c r="AJ8" s="2984"/>
      <c r="AK8" s="2984"/>
      <c r="AL8" s="2984"/>
      <c r="AM8" s="2984"/>
      <c r="AN8" s="2984"/>
      <c r="AO8" s="2985"/>
      <c r="AP8" s="399"/>
    </row>
    <row r="9" spans="1:42" ht="30" customHeight="1">
      <c r="A9" s="2986" t="s">
        <v>628</v>
      </c>
      <c r="B9" s="2987"/>
      <c r="C9" s="2988"/>
      <c r="D9" s="2988"/>
      <c r="E9" s="2988"/>
      <c r="F9" s="2988"/>
      <c r="G9" s="2988"/>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2"/>
      <c r="AL9" s="112"/>
      <c r="AM9" s="112"/>
      <c r="AN9" s="112"/>
      <c r="AO9" s="421"/>
      <c r="AP9" s="89"/>
    </row>
    <row r="10" spans="1:42" ht="114" customHeight="1">
      <c r="A10" s="2993" t="s">
        <v>1636</v>
      </c>
      <c r="B10" s="2994"/>
      <c r="C10" s="2994"/>
      <c r="D10" s="2994"/>
      <c r="E10" s="2994"/>
      <c r="F10" s="2994"/>
      <c r="G10" s="2994"/>
      <c r="H10" s="2994"/>
      <c r="I10" s="2994"/>
      <c r="J10" s="2994"/>
      <c r="K10" s="2994"/>
      <c r="L10" s="2994"/>
      <c r="M10" s="2994"/>
      <c r="N10" s="2994"/>
      <c r="O10" s="2994"/>
      <c r="P10" s="2994"/>
      <c r="Q10" s="2994"/>
      <c r="R10" s="2994"/>
      <c r="S10" s="2994"/>
      <c r="T10" s="2994"/>
      <c r="U10" s="2994"/>
      <c r="V10" s="2994"/>
      <c r="W10" s="2994"/>
      <c r="X10" s="2994"/>
      <c r="Y10" s="2994"/>
      <c r="Z10" s="2994"/>
      <c r="AA10" s="2994"/>
      <c r="AB10" s="2994"/>
      <c r="AC10" s="2994"/>
      <c r="AD10" s="2994"/>
      <c r="AE10" s="2994"/>
      <c r="AF10" s="2994"/>
      <c r="AG10" s="2994"/>
      <c r="AH10" s="2994"/>
      <c r="AI10" s="2994"/>
      <c r="AJ10" s="2994"/>
      <c r="AK10" s="2994"/>
      <c r="AL10" s="2994"/>
      <c r="AM10" s="2994"/>
      <c r="AN10" s="2994"/>
      <c r="AO10" s="2995"/>
      <c r="AP10" s="399"/>
    </row>
    <row r="11" spans="1:42" ht="94.5" customHeight="1">
      <c r="A11" s="2993" t="s">
        <v>916</v>
      </c>
      <c r="B11" s="2994"/>
      <c r="C11" s="2994"/>
      <c r="D11" s="2994"/>
      <c r="E11" s="2994"/>
      <c r="F11" s="2994"/>
      <c r="G11" s="2994"/>
      <c r="H11" s="2994"/>
      <c r="I11" s="2994"/>
      <c r="J11" s="2994"/>
      <c r="K11" s="2994"/>
      <c r="L11" s="2994"/>
      <c r="M11" s="2994"/>
      <c r="N11" s="2994"/>
      <c r="O11" s="2994"/>
      <c r="P11" s="2994"/>
      <c r="Q11" s="2994"/>
      <c r="R11" s="2994"/>
      <c r="S11" s="2994"/>
      <c r="T11" s="2994"/>
      <c r="U11" s="2994"/>
      <c r="V11" s="2994"/>
      <c r="W11" s="2994"/>
      <c r="X11" s="2994"/>
      <c r="Y11" s="2994"/>
      <c r="Z11" s="2994"/>
      <c r="AA11" s="2994"/>
      <c r="AB11" s="2994"/>
      <c r="AC11" s="2994"/>
      <c r="AD11" s="2994"/>
      <c r="AE11" s="2994"/>
      <c r="AF11" s="2994"/>
      <c r="AG11" s="2994"/>
      <c r="AH11" s="2994"/>
      <c r="AI11" s="2994"/>
      <c r="AJ11" s="2994"/>
      <c r="AK11" s="2994"/>
      <c r="AL11" s="2994"/>
      <c r="AM11" s="2994"/>
      <c r="AN11" s="2994"/>
      <c r="AO11" s="2995"/>
      <c r="AP11" s="399"/>
    </row>
    <row r="12" spans="1:42" ht="66.75" customHeight="1">
      <c r="A12" s="2993" t="s">
        <v>1595</v>
      </c>
      <c r="B12" s="2994"/>
      <c r="C12" s="2994"/>
      <c r="D12" s="2994"/>
      <c r="E12" s="2994"/>
      <c r="F12" s="2994"/>
      <c r="G12" s="2994"/>
      <c r="H12" s="2994"/>
      <c r="I12" s="2994"/>
      <c r="J12" s="2994"/>
      <c r="K12" s="2994"/>
      <c r="L12" s="2994"/>
      <c r="M12" s="2994"/>
      <c r="N12" s="2994"/>
      <c r="O12" s="2994"/>
      <c r="P12" s="2994"/>
      <c r="Q12" s="2994"/>
      <c r="R12" s="2994"/>
      <c r="S12" s="2994"/>
      <c r="T12" s="2994"/>
      <c r="U12" s="2994"/>
      <c r="V12" s="2994"/>
      <c r="W12" s="2994"/>
      <c r="X12" s="2994"/>
      <c r="Y12" s="2994"/>
      <c r="Z12" s="2994"/>
      <c r="AA12" s="2994"/>
      <c r="AB12" s="2994"/>
      <c r="AC12" s="2994"/>
      <c r="AD12" s="2994"/>
      <c r="AE12" s="2994"/>
      <c r="AF12" s="2994"/>
      <c r="AG12" s="2994"/>
      <c r="AH12" s="2994"/>
      <c r="AI12" s="2994"/>
      <c r="AJ12" s="2994"/>
      <c r="AK12" s="2994"/>
      <c r="AL12" s="2994"/>
      <c r="AM12" s="2994"/>
      <c r="AN12" s="425"/>
      <c r="AO12" s="426"/>
      <c r="AP12" s="399"/>
    </row>
    <row r="13" spans="1:42" ht="33" customHeight="1">
      <c r="A13" s="97" t="s">
        <v>626</v>
      </c>
      <c r="B13" s="3001" t="s">
        <v>1268</v>
      </c>
      <c r="C13" s="3002"/>
      <c r="D13" s="3002"/>
      <c r="E13" s="3002"/>
      <c r="F13" s="3002"/>
      <c r="G13" s="3002"/>
      <c r="H13" s="3002"/>
      <c r="I13" s="3002"/>
      <c r="J13" s="3002"/>
      <c r="K13" s="3002"/>
      <c r="L13" s="3002"/>
      <c r="M13" s="3002"/>
      <c r="N13" s="3002"/>
      <c r="O13" s="3002"/>
      <c r="P13" s="3002"/>
      <c r="Q13" s="3002"/>
      <c r="R13" s="3002"/>
      <c r="S13" s="3002"/>
      <c r="T13" s="3002"/>
      <c r="U13" s="3002"/>
      <c r="V13" s="3002"/>
      <c r="W13" s="3002"/>
      <c r="X13" s="3002"/>
      <c r="Y13" s="3002"/>
      <c r="Z13" s="3002"/>
      <c r="AA13" s="3002"/>
      <c r="AB13" s="3002"/>
      <c r="AC13" s="3002"/>
      <c r="AD13" s="3002"/>
      <c r="AE13" s="3002"/>
      <c r="AF13" s="3002"/>
      <c r="AG13" s="3002"/>
      <c r="AH13" s="3002"/>
      <c r="AI13" s="3002"/>
      <c r="AJ13" s="3002"/>
      <c r="AK13" s="3002"/>
      <c r="AL13" s="3002"/>
      <c r="AM13" s="3002"/>
      <c r="AN13" s="3002"/>
      <c r="AO13" s="3003"/>
      <c r="AP13" s="399"/>
    </row>
    <row r="14" spans="1:42" ht="90.75" customHeight="1">
      <c r="A14" s="2993" t="s">
        <v>1648</v>
      </c>
      <c r="B14" s="3004"/>
      <c r="C14" s="3004"/>
      <c r="D14" s="3004"/>
      <c r="E14" s="3004"/>
      <c r="F14" s="3004"/>
      <c r="G14" s="3004"/>
      <c r="H14" s="3004"/>
      <c r="I14" s="3004"/>
      <c r="J14" s="3004"/>
      <c r="K14" s="3004"/>
      <c r="L14" s="3004"/>
      <c r="M14" s="3004"/>
      <c r="N14" s="3004"/>
      <c r="O14" s="3004"/>
      <c r="P14" s="3004"/>
      <c r="Q14" s="3004"/>
      <c r="R14" s="3004"/>
      <c r="S14" s="3004"/>
      <c r="T14" s="3004"/>
      <c r="U14" s="3004"/>
      <c r="V14" s="3004"/>
      <c r="W14" s="3004"/>
      <c r="X14" s="3004"/>
      <c r="Y14" s="3004"/>
      <c r="Z14" s="3004"/>
      <c r="AA14" s="3004"/>
      <c r="AB14" s="3004"/>
      <c r="AC14" s="3004"/>
      <c r="AD14" s="3004"/>
      <c r="AE14" s="3004"/>
      <c r="AF14" s="3004"/>
      <c r="AG14" s="3004"/>
      <c r="AH14" s="3004"/>
      <c r="AI14" s="3004"/>
      <c r="AJ14" s="3004"/>
      <c r="AK14" s="3004"/>
      <c r="AL14" s="3004"/>
      <c r="AM14" s="3004"/>
      <c r="AN14" s="3004"/>
      <c r="AO14" s="3005"/>
      <c r="AP14" s="399"/>
    </row>
    <row r="15" spans="1:42" ht="30" customHeight="1">
      <c r="A15" s="412" t="s">
        <v>630</v>
      </c>
      <c r="B15" s="422"/>
      <c r="C15" s="423"/>
      <c r="D15" s="423"/>
      <c r="E15" s="423"/>
      <c r="F15" s="423"/>
      <c r="G15" s="423"/>
      <c r="H15" s="2991"/>
      <c r="I15" s="2991"/>
      <c r="J15" s="2991"/>
      <c r="K15" s="2991"/>
      <c r="L15" s="2991"/>
      <c r="M15" s="2991"/>
      <c r="N15" s="2991"/>
      <c r="O15" s="2991"/>
      <c r="P15" s="2991"/>
      <c r="Q15" s="2991"/>
      <c r="R15" s="2991"/>
      <c r="S15" s="2991"/>
      <c r="T15" s="424"/>
      <c r="U15" s="2991"/>
      <c r="V15" s="2991"/>
      <c r="W15" s="2991"/>
      <c r="X15" s="2991"/>
      <c r="Y15" s="2991"/>
      <c r="Z15" s="2991"/>
      <c r="AA15" s="2991"/>
      <c r="AB15" s="2991"/>
      <c r="AC15" s="2991"/>
      <c r="AD15" s="2991"/>
      <c r="AE15" s="2991"/>
      <c r="AF15" s="2991"/>
      <c r="AG15" s="2991"/>
      <c r="AH15" s="2991"/>
      <c r="AI15" s="2991"/>
      <c r="AJ15" s="2991"/>
      <c r="AK15" s="2991"/>
      <c r="AL15" s="2991"/>
      <c r="AM15" s="2991"/>
      <c r="AN15" s="2991"/>
      <c r="AO15" s="2992"/>
      <c r="AP15" s="399"/>
    </row>
    <row r="16" spans="1:42" ht="33" customHeight="1">
      <c r="A16" s="1346"/>
      <c r="B16" s="2984" t="s">
        <v>631</v>
      </c>
      <c r="C16" s="2984"/>
      <c r="D16" s="2984"/>
      <c r="E16" s="2984"/>
      <c r="F16" s="2984"/>
      <c r="G16" s="2984"/>
      <c r="H16" s="2984"/>
      <c r="I16" s="2984"/>
      <c r="J16" s="2984"/>
      <c r="K16" s="2984"/>
      <c r="L16" s="2984"/>
      <c r="M16" s="2984"/>
      <c r="N16" s="2984"/>
      <c r="O16" s="2984"/>
      <c r="P16" s="2984"/>
      <c r="Q16" s="2984"/>
      <c r="R16" s="2984"/>
      <c r="S16" s="2984"/>
      <c r="T16" s="2984"/>
      <c r="U16" s="2984"/>
      <c r="V16" s="2984"/>
      <c r="W16" s="2984"/>
      <c r="X16" s="2984"/>
      <c r="Y16" s="2984"/>
      <c r="Z16" s="2984"/>
      <c r="AA16" s="2984"/>
      <c r="AB16" s="2984"/>
      <c r="AC16" s="2984"/>
      <c r="AD16" s="2984"/>
      <c r="AE16" s="2984"/>
      <c r="AF16" s="2984"/>
      <c r="AG16" s="2984"/>
      <c r="AH16" s="2984"/>
      <c r="AI16" s="2984"/>
      <c r="AJ16" s="2984"/>
      <c r="AK16" s="2984"/>
      <c r="AL16" s="2984"/>
      <c r="AM16" s="2984"/>
      <c r="AN16" s="2984"/>
      <c r="AO16" s="2985"/>
      <c r="AP16" s="399"/>
    </row>
    <row r="17" spans="1:48" ht="39.950000000000003" customHeight="1">
      <c r="A17" s="2993" t="s">
        <v>1596</v>
      </c>
      <c r="B17" s="2994"/>
      <c r="C17" s="2994"/>
      <c r="D17" s="2994"/>
      <c r="E17" s="2994"/>
      <c r="F17" s="2994"/>
      <c r="G17" s="2994"/>
      <c r="H17" s="2994"/>
      <c r="I17" s="2994"/>
      <c r="J17" s="2994"/>
      <c r="K17" s="2994"/>
      <c r="L17" s="2994"/>
      <c r="M17" s="2994"/>
      <c r="N17" s="2994"/>
      <c r="O17" s="2994"/>
      <c r="P17" s="2994"/>
      <c r="Q17" s="2994"/>
      <c r="R17" s="2994"/>
      <c r="S17" s="2994"/>
      <c r="T17" s="2994"/>
      <c r="U17" s="2994"/>
      <c r="V17" s="2994"/>
      <c r="W17" s="2994"/>
      <c r="X17" s="2994"/>
      <c r="Y17" s="2994"/>
      <c r="Z17" s="2994"/>
      <c r="AA17" s="2994"/>
      <c r="AB17" s="2994"/>
      <c r="AC17" s="2994"/>
      <c r="AD17" s="2994"/>
      <c r="AE17" s="2994"/>
      <c r="AF17" s="2994"/>
      <c r="AG17" s="2994"/>
      <c r="AH17" s="2994"/>
      <c r="AI17" s="2994"/>
      <c r="AJ17" s="2994"/>
      <c r="AK17" s="2994"/>
      <c r="AL17" s="2994"/>
      <c r="AM17" s="2994"/>
      <c r="AN17" s="2994"/>
      <c r="AO17" s="2995"/>
      <c r="AP17" s="399"/>
    </row>
    <row r="18" spans="1:48" ht="30" customHeight="1">
      <c r="A18" s="2996" t="s">
        <v>632</v>
      </c>
      <c r="B18" s="2997"/>
      <c r="C18" s="2988"/>
      <c r="D18" s="2988"/>
      <c r="E18" s="2988"/>
      <c r="F18" s="2988"/>
      <c r="G18" s="2988"/>
      <c r="H18" s="2998" t="s">
        <v>518</v>
      </c>
      <c r="I18" s="2998"/>
      <c r="J18" s="2998"/>
      <c r="K18" s="2998"/>
      <c r="L18" s="2998"/>
      <c r="M18" s="2998"/>
      <c r="N18" s="2998"/>
      <c r="O18" s="2998"/>
      <c r="P18" s="2998"/>
      <c r="Q18" s="2998"/>
      <c r="R18" s="2998"/>
      <c r="S18" s="2998"/>
      <c r="T18" s="2998"/>
      <c r="U18" s="2998"/>
      <c r="V18" s="1455" t="s">
        <v>629</v>
      </c>
      <c r="W18" s="2999"/>
      <c r="X18" s="2999"/>
      <c r="Y18" s="2999"/>
      <c r="Z18" s="2999"/>
      <c r="AA18" s="2999"/>
      <c r="AB18" s="2999"/>
      <c r="AC18" s="2999"/>
      <c r="AD18" s="2999"/>
      <c r="AE18" s="2999"/>
      <c r="AF18" s="2999"/>
      <c r="AG18" s="2999"/>
      <c r="AH18" s="2999"/>
      <c r="AI18" s="2999"/>
      <c r="AJ18" s="2999"/>
      <c r="AK18" s="2999"/>
      <c r="AL18" s="2999"/>
      <c r="AM18" s="2999"/>
      <c r="AN18" s="2999"/>
      <c r="AO18" s="3000"/>
      <c r="AP18" s="418"/>
    </row>
    <row r="19" spans="1:48" s="98" customFormat="1" ht="27" customHeight="1">
      <c r="A19" s="2993" t="s">
        <v>654</v>
      </c>
      <c r="B19" s="2994"/>
      <c r="C19" s="2994"/>
      <c r="D19" s="2994"/>
      <c r="E19" s="2994"/>
      <c r="F19" s="2994"/>
      <c r="G19" s="2994"/>
      <c r="H19" s="2994"/>
      <c r="I19" s="2994"/>
      <c r="J19" s="2994"/>
      <c r="K19" s="2994"/>
      <c r="L19" s="2994"/>
      <c r="M19" s="2994"/>
      <c r="N19" s="2994"/>
      <c r="O19" s="2994"/>
      <c r="P19" s="2994"/>
      <c r="Q19" s="2994"/>
      <c r="R19" s="2994"/>
      <c r="S19" s="2994"/>
      <c r="T19" s="2994"/>
      <c r="U19" s="2994"/>
      <c r="V19" s="2994"/>
      <c r="W19" s="2994"/>
      <c r="X19" s="2994"/>
      <c r="Y19" s="2994"/>
      <c r="Z19" s="2994"/>
      <c r="AA19" s="2994"/>
      <c r="AB19" s="2994"/>
      <c r="AC19" s="2994"/>
      <c r="AD19" s="2994"/>
      <c r="AE19" s="2994"/>
      <c r="AF19" s="2994"/>
      <c r="AG19" s="2994"/>
      <c r="AH19" s="2994"/>
      <c r="AI19" s="2994"/>
      <c r="AJ19" s="2994"/>
      <c r="AK19" s="2994"/>
      <c r="AL19" s="2994"/>
      <c r="AM19" s="2994"/>
      <c r="AN19" s="2994"/>
      <c r="AO19" s="2995"/>
      <c r="AP19" s="399"/>
    </row>
    <row r="20" spans="1:48" s="98" customFormat="1" ht="30" customHeight="1">
      <c r="A20" s="2993" t="s">
        <v>655</v>
      </c>
      <c r="B20" s="2994"/>
      <c r="C20" s="2994"/>
      <c r="D20" s="2994"/>
      <c r="E20" s="2994"/>
      <c r="F20" s="2994"/>
      <c r="G20" s="2994"/>
      <c r="H20" s="2994"/>
      <c r="I20" s="2994"/>
      <c r="J20" s="2994"/>
      <c r="K20" s="2994"/>
      <c r="L20" s="2994"/>
      <c r="M20" s="2994"/>
      <c r="N20" s="2994"/>
      <c r="O20" s="2994"/>
      <c r="P20" s="2994"/>
      <c r="Q20" s="2994"/>
      <c r="R20" s="2994"/>
      <c r="S20" s="2994"/>
      <c r="T20" s="2994"/>
      <c r="U20" s="2994"/>
      <c r="V20" s="2994"/>
      <c r="W20" s="2994"/>
      <c r="X20" s="2994"/>
      <c r="Y20" s="2994"/>
      <c r="Z20" s="2994"/>
      <c r="AA20" s="2994"/>
      <c r="AB20" s="2994"/>
      <c r="AC20" s="2994"/>
      <c r="AD20" s="2994"/>
      <c r="AE20" s="2994"/>
      <c r="AF20" s="2994"/>
      <c r="AG20" s="2994"/>
      <c r="AH20" s="2994"/>
      <c r="AI20" s="2994"/>
      <c r="AJ20" s="2994"/>
      <c r="AK20" s="2994"/>
      <c r="AL20" s="2994"/>
      <c r="AM20" s="2994"/>
      <c r="AN20" s="2994"/>
      <c r="AO20" s="2995"/>
      <c r="AP20" s="399"/>
    </row>
    <row r="21" spans="1:48" ht="33" customHeight="1">
      <c r="A21" s="1346"/>
      <c r="B21" s="2994" t="s">
        <v>1649</v>
      </c>
      <c r="C21" s="2994"/>
      <c r="D21" s="2994"/>
      <c r="E21" s="2994"/>
      <c r="F21" s="2994"/>
      <c r="G21" s="2994"/>
      <c r="H21" s="2994"/>
      <c r="I21" s="2994"/>
      <c r="J21" s="2994"/>
      <c r="K21" s="2994"/>
      <c r="L21" s="2994"/>
      <c r="M21" s="2994"/>
      <c r="N21" s="2994"/>
      <c r="O21" s="2994"/>
      <c r="P21" s="2994"/>
      <c r="Q21" s="2994"/>
      <c r="R21" s="2994"/>
      <c r="S21" s="2994"/>
      <c r="T21" s="2994"/>
      <c r="U21" s="2994"/>
      <c r="V21" s="2994"/>
      <c r="W21" s="2994"/>
      <c r="X21" s="2994"/>
      <c r="Y21" s="2994"/>
      <c r="Z21" s="2994"/>
      <c r="AA21" s="2994"/>
      <c r="AB21" s="2994"/>
      <c r="AC21" s="2994"/>
      <c r="AD21" s="2994"/>
      <c r="AE21" s="2994"/>
      <c r="AF21" s="2994"/>
      <c r="AG21" s="2994"/>
      <c r="AH21" s="2994"/>
      <c r="AI21" s="2994"/>
      <c r="AJ21" s="2994"/>
      <c r="AK21" s="2994"/>
      <c r="AL21" s="2994"/>
      <c r="AM21" s="2994"/>
      <c r="AN21" s="2994"/>
      <c r="AO21" s="2995"/>
      <c r="AP21" s="99"/>
    </row>
    <row r="22" spans="1:48" ht="33" customHeight="1">
      <c r="A22" s="1346"/>
      <c r="B22" s="2994" t="s">
        <v>1650</v>
      </c>
      <c r="C22" s="2994"/>
      <c r="D22" s="2994"/>
      <c r="E22" s="2994"/>
      <c r="F22" s="2994"/>
      <c r="G22" s="2994"/>
      <c r="H22" s="2994"/>
      <c r="I22" s="2994"/>
      <c r="J22" s="2994"/>
      <c r="K22" s="2994"/>
      <c r="L22" s="2994"/>
      <c r="M22" s="2994"/>
      <c r="N22" s="2994"/>
      <c r="O22" s="2994"/>
      <c r="P22" s="2994"/>
      <c r="Q22" s="2994"/>
      <c r="R22" s="2994"/>
      <c r="S22" s="2994"/>
      <c r="T22" s="2994"/>
      <c r="U22" s="2994"/>
      <c r="V22" s="2994"/>
      <c r="W22" s="2994"/>
      <c r="X22" s="2994"/>
      <c r="Y22" s="2994"/>
      <c r="Z22" s="2994"/>
      <c r="AA22" s="2994"/>
      <c r="AB22" s="2994"/>
      <c r="AC22" s="2994"/>
      <c r="AD22" s="2994"/>
      <c r="AE22" s="2994"/>
      <c r="AF22" s="2994"/>
      <c r="AG22" s="2994"/>
      <c r="AH22" s="2994"/>
      <c r="AI22" s="2994"/>
      <c r="AJ22" s="2994"/>
      <c r="AK22" s="2994"/>
      <c r="AL22" s="2994"/>
      <c r="AM22" s="2994"/>
      <c r="AN22" s="2994"/>
      <c r="AO22" s="2995"/>
      <c r="AP22" s="99"/>
    </row>
    <row r="23" spans="1:48" ht="33" customHeight="1">
      <c r="A23" s="1346"/>
      <c r="B23" s="2994" t="s">
        <v>591</v>
      </c>
      <c r="C23" s="2994"/>
      <c r="D23" s="2994"/>
      <c r="E23" s="2994"/>
      <c r="F23" s="2994"/>
      <c r="G23" s="2994"/>
      <c r="H23" s="2994"/>
      <c r="I23" s="2994"/>
      <c r="J23" s="2994"/>
      <c r="K23" s="2994"/>
      <c r="L23" s="2994"/>
      <c r="M23" s="2994"/>
      <c r="N23" s="2994"/>
      <c r="O23" s="2994"/>
      <c r="P23" s="2994"/>
      <c r="Q23" s="2994"/>
      <c r="R23" s="2994"/>
      <c r="S23" s="2994"/>
      <c r="T23" s="2994"/>
      <c r="U23" s="2994"/>
      <c r="V23" s="2994"/>
      <c r="W23" s="2994"/>
      <c r="X23" s="2994"/>
      <c r="Y23" s="2994"/>
      <c r="Z23" s="2994"/>
      <c r="AA23" s="2994"/>
      <c r="AB23" s="2994"/>
      <c r="AC23" s="2994"/>
      <c r="AD23" s="2994"/>
      <c r="AE23" s="2994"/>
      <c r="AF23" s="2994"/>
      <c r="AG23" s="2994"/>
      <c r="AH23" s="2994"/>
      <c r="AI23" s="2994"/>
      <c r="AJ23" s="2994"/>
      <c r="AK23" s="2994"/>
      <c r="AL23" s="2994"/>
      <c r="AM23" s="2994"/>
      <c r="AN23" s="2994"/>
      <c r="AO23" s="2995"/>
      <c r="AP23" s="99"/>
    </row>
    <row r="24" spans="1:48" s="98" customFormat="1" ht="9.9499999999999993" customHeight="1">
      <c r="A24" s="100"/>
      <c r="B24" s="101"/>
      <c r="C24" s="101"/>
      <c r="D24" s="101"/>
      <c r="E24" s="101"/>
      <c r="F24" s="101"/>
      <c r="G24" s="101"/>
      <c r="H24" s="3006"/>
      <c r="I24" s="3006"/>
      <c r="J24" s="3006"/>
      <c r="K24" s="3006"/>
      <c r="L24" s="3006"/>
      <c r="M24" s="3006"/>
      <c r="N24" s="3006"/>
      <c r="O24" s="3006"/>
      <c r="P24" s="3006"/>
      <c r="Q24" s="3006"/>
      <c r="R24" s="3006"/>
      <c r="S24" s="3006"/>
      <c r="T24" s="3006"/>
      <c r="U24" s="3006"/>
      <c r="V24" s="3006"/>
      <c r="W24" s="3006"/>
      <c r="X24" s="3006"/>
      <c r="Y24" s="3006"/>
      <c r="Z24" s="3006"/>
      <c r="AA24" s="3006"/>
      <c r="AB24" s="3006"/>
      <c r="AC24" s="3006"/>
      <c r="AD24" s="3006"/>
      <c r="AE24" s="3006"/>
      <c r="AF24" s="3006"/>
      <c r="AG24" s="3006"/>
      <c r="AH24" s="3006"/>
      <c r="AI24" s="3006"/>
      <c r="AJ24" s="3006"/>
      <c r="AK24" s="3006"/>
      <c r="AL24" s="2987"/>
      <c r="AM24" s="2987"/>
      <c r="AN24" s="2987"/>
      <c r="AO24" s="3007"/>
      <c r="AP24" s="102"/>
    </row>
    <row r="25" spans="1:48" ht="30" customHeight="1">
      <c r="A25" s="103" t="s">
        <v>633</v>
      </c>
      <c r="B25" s="3008" t="s">
        <v>644</v>
      </c>
      <c r="C25" s="3008"/>
      <c r="D25" s="3008"/>
      <c r="E25" s="3008"/>
      <c r="F25" s="3008"/>
      <c r="G25" s="3008"/>
      <c r="H25" s="3009">
        <v>1</v>
      </c>
      <c r="I25" s="3010"/>
      <c r="J25" s="3011" t="s">
        <v>532</v>
      </c>
      <c r="K25" s="3011"/>
      <c r="L25" s="3012"/>
      <c r="M25" s="3009">
        <v>2</v>
      </c>
      <c r="N25" s="3010"/>
      <c r="O25" s="3011" t="s">
        <v>532</v>
      </c>
      <c r="P25" s="3011"/>
      <c r="Q25" s="3012"/>
      <c r="R25" s="3009">
        <v>3</v>
      </c>
      <c r="S25" s="3010"/>
      <c r="T25" s="3013" t="s">
        <v>532</v>
      </c>
      <c r="U25" s="3013"/>
      <c r="V25" s="3014"/>
      <c r="W25" s="3009">
        <v>4</v>
      </c>
      <c r="X25" s="3010"/>
      <c r="Y25" s="3013" t="s">
        <v>532</v>
      </c>
      <c r="Z25" s="3013"/>
      <c r="AA25" s="3014"/>
      <c r="AB25" s="3009">
        <v>5</v>
      </c>
      <c r="AC25" s="3010"/>
      <c r="AD25" s="3011" t="s">
        <v>532</v>
      </c>
      <c r="AE25" s="3011"/>
      <c r="AF25" s="3012"/>
      <c r="AG25" s="3009">
        <v>6</v>
      </c>
      <c r="AH25" s="3010"/>
      <c r="AI25" s="3011" t="s">
        <v>532</v>
      </c>
      <c r="AJ25" s="3011"/>
      <c r="AK25" s="3012"/>
      <c r="AL25" s="413"/>
      <c r="AM25" s="106"/>
      <c r="AN25" s="106"/>
      <c r="AO25" s="414"/>
      <c r="AP25" s="398"/>
      <c r="AQ25" s="104"/>
    </row>
    <row r="26" spans="1:48" ht="42" customHeight="1">
      <c r="A26" s="3015" t="s">
        <v>225</v>
      </c>
      <c r="B26" s="3018" t="s">
        <v>226</v>
      </c>
      <c r="C26" s="3018"/>
      <c r="D26" s="3018"/>
      <c r="E26" s="3018"/>
      <c r="F26" s="3018"/>
      <c r="G26" s="3018"/>
      <c r="H26" s="3019"/>
      <c r="I26" s="3020"/>
      <c r="J26" s="3020"/>
      <c r="K26" s="3020"/>
      <c r="L26" s="3021"/>
      <c r="M26" s="3019"/>
      <c r="N26" s="3020"/>
      <c r="O26" s="3020"/>
      <c r="P26" s="3020"/>
      <c r="Q26" s="3021"/>
      <c r="R26" s="3019"/>
      <c r="S26" s="3020"/>
      <c r="T26" s="3020"/>
      <c r="U26" s="3020"/>
      <c r="V26" s="3021"/>
      <c r="W26" s="3019"/>
      <c r="X26" s="3020"/>
      <c r="Y26" s="3020"/>
      <c r="Z26" s="3020"/>
      <c r="AA26" s="3021"/>
      <c r="AB26" s="3019"/>
      <c r="AC26" s="3020"/>
      <c r="AD26" s="3020"/>
      <c r="AE26" s="3020"/>
      <c r="AF26" s="3021"/>
      <c r="AG26" s="3019"/>
      <c r="AH26" s="3020"/>
      <c r="AI26" s="3020"/>
      <c r="AJ26" s="3020"/>
      <c r="AK26" s="3021"/>
      <c r="AL26" s="413"/>
      <c r="AM26" s="106"/>
      <c r="AN26" s="106"/>
      <c r="AO26" s="414"/>
      <c r="AP26" s="5"/>
      <c r="AQ26" s="5"/>
      <c r="AR26" s="398"/>
      <c r="AS26" s="398"/>
      <c r="AT26" s="105"/>
    </row>
    <row r="27" spans="1:48" ht="42" customHeight="1">
      <c r="A27" s="3016"/>
      <c r="B27" s="3018" t="s">
        <v>634</v>
      </c>
      <c r="C27" s="3018"/>
      <c r="D27" s="3018"/>
      <c r="E27" s="3018"/>
      <c r="F27" s="3018"/>
      <c r="G27" s="3018"/>
      <c r="H27" s="3019"/>
      <c r="I27" s="3020"/>
      <c r="J27" s="3020"/>
      <c r="K27" s="3020"/>
      <c r="L27" s="3021"/>
      <c r="M27" s="3019"/>
      <c r="N27" s="3020"/>
      <c r="O27" s="3020"/>
      <c r="P27" s="3020"/>
      <c r="Q27" s="3021"/>
      <c r="R27" s="3019"/>
      <c r="S27" s="3020"/>
      <c r="T27" s="3020"/>
      <c r="U27" s="3020"/>
      <c r="V27" s="3021"/>
      <c r="W27" s="3019"/>
      <c r="X27" s="3020"/>
      <c r="Y27" s="3020"/>
      <c r="Z27" s="3020"/>
      <c r="AA27" s="3021"/>
      <c r="AB27" s="3019"/>
      <c r="AC27" s="3020"/>
      <c r="AD27" s="3020"/>
      <c r="AE27" s="3020"/>
      <c r="AF27" s="3021"/>
      <c r="AG27" s="3019"/>
      <c r="AH27" s="3020"/>
      <c r="AI27" s="3020"/>
      <c r="AJ27" s="3020"/>
      <c r="AK27" s="3021"/>
      <c r="AL27" s="413"/>
      <c r="AM27" s="106"/>
      <c r="AN27" s="106"/>
      <c r="AO27" s="414"/>
      <c r="AP27" s="5"/>
      <c r="AQ27" s="104"/>
      <c r="AR27" s="104"/>
      <c r="AS27" s="104"/>
      <c r="AT27" s="106"/>
    </row>
    <row r="28" spans="1:48" ht="42" customHeight="1">
      <c r="A28" s="3016"/>
      <c r="B28" s="3018" t="s">
        <v>635</v>
      </c>
      <c r="C28" s="3018"/>
      <c r="D28" s="3018"/>
      <c r="E28" s="3018"/>
      <c r="F28" s="3018"/>
      <c r="G28" s="3018"/>
      <c r="H28" s="3019"/>
      <c r="I28" s="3020"/>
      <c r="J28" s="3020"/>
      <c r="K28" s="3020"/>
      <c r="L28" s="3021"/>
      <c r="M28" s="3019"/>
      <c r="N28" s="3020"/>
      <c r="O28" s="3020"/>
      <c r="P28" s="3020"/>
      <c r="Q28" s="3021"/>
      <c r="R28" s="3019"/>
      <c r="S28" s="3020"/>
      <c r="T28" s="3020"/>
      <c r="U28" s="3020"/>
      <c r="V28" s="3021"/>
      <c r="W28" s="3019"/>
      <c r="X28" s="3020"/>
      <c r="Y28" s="3020"/>
      <c r="Z28" s="3020"/>
      <c r="AA28" s="3021"/>
      <c r="AB28" s="3019"/>
      <c r="AC28" s="3020"/>
      <c r="AD28" s="3020"/>
      <c r="AE28" s="3020"/>
      <c r="AF28" s="3021"/>
      <c r="AG28" s="3019"/>
      <c r="AH28" s="3020"/>
      <c r="AI28" s="3020"/>
      <c r="AJ28" s="3020"/>
      <c r="AK28" s="3021"/>
      <c r="AL28" s="413"/>
      <c r="AM28" s="106"/>
      <c r="AN28" s="106"/>
      <c r="AO28" s="414"/>
      <c r="AP28" s="5"/>
      <c r="AQ28" s="104"/>
      <c r="AR28" s="104"/>
      <c r="AS28" s="104"/>
      <c r="AT28" s="106"/>
    </row>
    <row r="29" spans="1:48" ht="42" customHeight="1">
      <c r="A29" s="3016"/>
      <c r="B29" s="3018" t="s">
        <v>636</v>
      </c>
      <c r="C29" s="3018"/>
      <c r="D29" s="3018"/>
      <c r="E29" s="3018"/>
      <c r="F29" s="3018"/>
      <c r="G29" s="3018"/>
      <c r="H29" s="3019"/>
      <c r="I29" s="3020"/>
      <c r="J29" s="3020"/>
      <c r="K29" s="3020"/>
      <c r="L29" s="3021"/>
      <c r="M29" s="3019"/>
      <c r="N29" s="3020"/>
      <c r="O29" s="3020"/>
      <c r="P29" s="3020"/>
      <c r="Q29" s="3021"/>
      <c r="R29" s="3019"/>
      <c r="S29" s="3020"/>
      <c r="T29" s="3020"/>
      <c r="U29" s="3020"/>
      <c r="V29" s="3021"/>
      <c r="W29" s="3019"/>
      <c r="X29" s="3020"/>
      <c r="Y29" s="3020"/>
      <c r="Z29" s="3020"/>
      <c r="AA29" s="3021"/>
      <c r="AB29" s="3019"/>
      <c r="AC29" s="3020"/>
      <c r="AD29" s="3020"/>
      <c r="AE29" s="3020"/>
      <c r="AF29" s="3021"/>
      <c r="AG29" s="3019"/>
      <c r="AH29" s="3020"/>
      <c r="AI29" s="3020"/>
      <c r="AJ29" s="3020"/>
      <c r="AK29" s="3021"/>
      <c r="AL29" s="413"/>
      <c r="AM29" s="106"/>
      <c r="AN29" s="106"/>
      <c r="AO29" s="414"/>
      <c r="AP29" s="5"/>
      <c r="AQ29" s="104"/>
      <c r="AR29" s="104"/>
      <c r="AS29" s="104"/>
      <c r="AT29" s="106"/>
    </row>
    <row r="30" spans="1:48" ht="42" customHeight="1">
      <c r="A30" s="3016"/>
      <c r="B30" s="3018" t="s">
        <v>227</v>
      </c>
      <c r="C30" s="3018"/>
      <c r="D30" s="3018"/>
      <c r="E30" s="3018"/>
      <c r="F30" s="3018"/>
      <c r="G30" s="3018"/>
      <c r="H30" s="3019"/>
      <c r="I30" s="3020"/>
      <c r="J30" s="3020"/>
      <c r="K30" s="3020"/>
      <c r="L30" s="3021"/>
      <c r="M30" s="3019"/>
      <c r="N30" s="3020"/>
      <c r="O30" s="3020"/>
      <c r="P30" s="3020"/>
      <c r="Q30" s="3021"/>
      <c r="R30" s="3019"/>
      <c r="S30" s="3020"/>
      <c r="T30" s="3020"/>
      <c r="U30" s="3020"/>
      <c r="V30" s="3021"/>
      <c r="W30" s="3019"/>
      <c r="X30" s="3020"/>
      <c r="Y30" s="3020"/>
      <c r="Z30" s="3020"/>
      <c r="AA30" s="3021"/>
      <c r="AB30" s="3019"/>
      <c r="AC30" s="3020"/>
      <c r="AD30" s="3020"/>
      <c r="AE30" s="3020"/>
      <c r="AF30" s="3021"/>
      <c r="AG30" s="3019"/>
      <c r="AH30" s="3020"/>
      <c r="AI30" s="3020"/>
      <c r="AJ30" s="3020"/>
      <c r="AK30" s="3021"/>
      <c r="AL30" s="413"/>
      <c r="AM30" s="106"/>
      <c r="AN30" s="106"/>
      <c r="AO30" s="414"/>
      <c r="AP30" s="5"/>
      <c r="AQ30" s="104"/>
      <c r="AR30" s="104"/>
      <c r="AS30" s="104"/>
      <c r="AT30" s="107"/>
      <c r="AU30" s="104"/>
      <c r="AV30" s="106"/>
    </row>
    <row r="31" spans="1:48" ht="42" customHeight="1" thickBot="1">
      <c r="A31" s="3017"/>
      <c r="B31" s="3022" t="s">
        <v>228</v>
      </c>
      <c r="C31" s="3022"/>
      <c r="D31" s="3022"/>
      <c r="E31" s="3022"/>
      <c r="F31" s="3022"/>
      <c r="G31" s="3022"/>
      <c r="H31" s="3019"/>
      <c r="I31" s="3020"/>
      <c r="J31" s="3020"/>
      <c r="K31" s="3020"/>
      <c r="L31" s="3021"/>
      <c r="M31" s="3019"/>
      <c r="N31" s="3020"/>
      <c r="O31" s="3020"/>
      <c r="P31" s="3020"/>
      <c r="Q31" s="3021"/>
      <c r="R31" s="3019"/>
      <c r="S31" s="3020"/>
      <c r="T31" s="3020"/>
      <c r="U31" s="3020"/>
      <c r="V31" s="3021"/>
      <c r="W31" s="3019"/>
      <c r="X31" s="3020"/>
      <c r="Y31" s="3020"/>
      <c r="Z31" s="3020"/>
      <c r="AA31" s="3021"/>
      <c r="AB31" s="3019"/>
      <c r="AC31" s="3020"/>
      <c r="AD31" s="3020"/>
      <c r="AE31" s="3020"/>
      <c r="AF31" s="3021"/>
      <c r="AG31" s="3019"/>
      <c r="AH31" s="3020"/>
      <c r="AI31" s="3020"/>
      <c r="AJ31" s="3020"/>
      <c r="AK31" s="3021"/>
      <c r="AL31" s="413"/>
      <c r="AM31" s="106"/>
      <c r="AN31" s="106"/>
      <c r="AO31" s="414"/>
      <c r="AP31" s="398"/>
      <c r="AQ31" s="104"/>
      <c r="AR31" s="104"/>
      <c r="AS31" s="104"/>
      <c r="AT31" s="104"/>
      <c r="AU31" s="104"/>
      <c r="AV31" s="106"/>
    </row>
    <row r="32" spans="1:48" ht="42" customHeight="1" thickTop="1">
      <c r="A32" s="3023" t="s">
        <v>229</v>
      </c>
      <c r="B32" s="3025" t="s">
        <v>637</v>
      </c>
      <c r="C32" s="3025"/>
      <c r="D32" s="3025"/>
      <c r="E32" s="3025"/>
      <c r="F32" s="3025"/>
      <c r="G32" s="3025"/>
      <c r="H32" s="3026"/>
      <c r="I32" s="3027"/>
      <c r="J32" s="3027"/>
      <c r="K32" s="3027"/>
      <c r="L32" s="3028"/>
      <c r="M32" s="3026"/>
      <c r="N32" s="3027"/>
      <c r="O32" s="3027"/>
      <c r="P32" s="3027"/>
      <c r="Q32" s="3028"/>
      <c r="R32" s="3026"/>
      <c r="S32" s="3027"/>
      <c r="T32" s="3027"/>
      <c r="U32" s="3027"/>
      <c r="V32" s="3028"/>
      <c r="W32" s="3026"/>
      <c r="X32" s="3027"/>
      <c r="Y32" s="3027"/>
      <c r="Z32" s="3027"/>
      <c r="AA32" s="3028"/>
      <c r="AB32" s="3026"/>
      <c r="AC32" s="3027"/>
      <c r="AD32" s="3027"/>
      <c r="AE32" s="3027"/>
      <c r="AF32" s="3028"/>
      <c r="AG32" s="3026"/>
      <c r="AH32" s="3027"/>
      <c r="AI32" s="3027"/>
      <c r="AJ32" s="3027"/>
      <c r="AK32" s="3028"/>
      <c r="AL32" s="415"/>
      <c r="AM32" s="106"/>
      <c r="AN32" s="106"/>
      <c r="AO32" s="414"/>
      <c r="AP32" s="5"/>
      <c r="AQ32" s="104"/>
      <c r="AR32" s="104"/>
      <c r="AS32" s="104"/>
    </row>
    <row r="33" spans="1:45" ht="42" customHeight="1">
      <c r="A33" s="3024"/>
      <c r="B33" s="3018" t="s">
        <v>638</v>
      </c>
      <c r="C33" s="3018"/>
      <c r="D33" s="3018"/>
      <c r="E33" s="3018"/>
      <c r="F33" s="3018"/>
      <c r="G33" s="3018"/>
      <c r="H33" s="3019"/>
      <c r="I33" s="3020"/>
      <c r="J33" s="3020"/>
      <c r="K33" s="3020"/>
      <c r="L33" s="3021"/>
      <c r="M33" s="3019"/>
      <c r="N33" s="3020"/>
      <c r="O33" s="3020"/>
      <c r="P33" s="3020"/>
      <c r="Q33" s="3021"/>
      <c r="R33" s="3019"/>
      <c r="S33" s="3020"/>
      <c r="T33" s="3020"/>
      <c r="U33" s="3020"/>
      <c r="V33" s="3021"/>
      <c r="W33" s="3019"/>
      <c r="X33" s="3020"/>
      <c r="Y33" s="3020"/>
      <c r="Z33" s="3020"/>
      <c r="AA33" s="3021"/>
      <c r="AB33" s="3019"/>
      <c r="AC33" s="3020"/>
      <c r="AD33" s="3020"/>
      <c r="AE33" s="3020"/>
      <c r="AF33" s="3021"/>
      <c r="AG33" s="3019"/>
      <c r="AH33" s="3020"/>
      <c r="AI33" s="3020"/>
      <c r="AJ33" s="3020"/>
      <c r="AK33" s="3021"/>
      <c r="AL33" s="413"/>
      <c r="AM33" s="106"/>
      <c r="AN33" s="106"/>
      <c r="AO33" s="414"/>
      <c r="AP33" s="5"/>
      <c r="AQ33" s="104"/>
    </row>
    <row r="34" spans="1:45" ht="42" customHeight="1">
      <c r="A34" s="3024"/>
      <c r="B34" s="3018" t="s">
        <v>639</v>
      </c>
      <c r="C34" s="3018"/>
      <c r="D34" s="3018"/>
      <c r="E34" s="3018"/>
      <c r="F34" s="3018"/>
      <c r="G34" s="3018"/>
      <c r="H34" s="3019"/>
      <c r="I34" s="3020"/>
      <c r="J34" s="3020"/>
      <c r="K34" s="3020"/>
      <c r="L34" s="3021"/>
      <c r="M34" s="3019"/>
      <c r="N34" s="3020"/>
      <c r="O34" s="3020"/>
      <c r="P34" s="3020"/>
      <c r="Q34" s="3021"/>
      <c r="R34" s="3019"/>
      <c r="S34" s="3020"/>
      <c r="T34" s="3020"/>
      <c r="U34" s="3020"/>
      <c r="V34" s="3021"/>
      <c r="W34" s="3019"/>
      <c r="X34" s="3020"/>
      <c r="Y34" s="3020"/>
      <c r="Z34" s="3020"/>
      <c r="AA34" s="3021"/>
      <c r="AB34" s="3019"/>
      <c r="AC34" s="3020"/>
      <c r="AD34" s="3020"/>
      <c r="AE34" s="3020"/>
      <c r="AF34" s="3021"/>
      <c r="AG34" s="3019"/>
      <c r="AH34" s="3020"/>
      <c r="AI34" s="3020"/>
      <c r="AJ34" s="3020"/>
      <c r="AK34" s="3021"/>
      <c r="AL34" s="413"/>
      <c r="AM34" s="106"/>
      <c r="AN34" s="106"/>
      <c r="AO34" s="414"/>
      <c r="AP34" s="5"/>
      <c r="AQ34" s="104"/>
    </row>
    <row r="35" spans="1:45" ht="42" customHeight="1">
      <c r="A35" s="3024"/>
      <c r="B35" s="3018" t="s">
        <v>640</v>
      </c>
      <c r="C35" s="3018"/>
      <c r="D35" s="3018"/>
      <c r="E35" s="3018"/>
      <c r="F35" s="3018"/>
      <c r="G35" s="3018"/>
      <c r="H35" s="3019"/>
      <c r="I35" s="3020"/>
      <c r="J35" s="3020"/>
      <c r="K35" s="3020"/>
      <c r="L35" s="3021"/>
      <c r="M35" s="3019"/>
      <c r="N35" s="3020"/>
      <c r="O35" s="3020"/>
      <c r="P35" s="3020"/>
      <c r="Q35" s="3021"/>
      <c r="R35" s="3019"/>
      <c r="S35" s="3020"/>
      <c r="T35" s="3020"/>
      <c r="U35" s="3020"/>
      <c r="V35" s="3021"/>
      <c r="W35" s="3019"/>
      <c r="X35" s="3020"/>
      <c r="Y35" s="3020"/>
      <c r="Z35" s="3020"/>
      <c r="AA35" s="3021"/>
      <c r="AB35" s="3019"/>
      <c r="AC35" s="3020"/>
      <c r="AD35" s="3020"/>
      <c r="AE35" s="3020"/>
      <c r="AF35" s="3021"/>
      <c r="AG35" s="3019"/>
      <c r="AH35" s="3020"/>
      <c r="AI35" s="3020"/>
      <c r="AJ35" s="3020"/>
      <c r="AK35" s="3021"/>
      <c r="AL35" s="413"/>
      <c r="AM35" s="106"/>
      <c r="AN35" s="106"/>
      <c r="AO35" s="414"/>
      <c r="AP35" s="5"/>
    </row>
    <row r="36" spans="1:45" ht="9.9499999999999993" customHeight="1" thickBot="1">
      <c r="A36" s="3029"/>
      <c r="B36" s="3030"/>
      <c r="C36" s="3030"/>
      <c r="D36" s="3030"/>
      <c r="E36" s="3030"/>
      <c r="F36" s="3030"/>
      <c r="G36" s="3030"/>
      <c r="H36" s="3030"/>
      <c r="I36" s="3030"/>
      <c r="J36" s="3030"/>
      <c r="K36" s="3030"/>
      <c r="L36" s="3030"/>
      <c r="M36" s="3030"/>
      <c r="N36" s="3030"/>
      <c r="O36" s="3030"/>
      <c r="P36" s="3030"/>
      <c r="Q36" s="3030"/>
      <c r="R36" s="3030"/>
      <c r="S36" s="3030"/>
      <c r="T36" s="3030"/>
      <c r="U36" s="3030"/>
      <c r="V36" s="3030"/>
      <c r="W36" s="3030"/>
      <c r="X36" s="3030"/>
      <c r="Y36" s="3030"/>
      <c r="Z36" s="3030"/>
      <c r="AA36" s="3030"/>
      <c r="AB36" s="3030"/>
      <c r="AC36" s="3030"/>
      <c r="AD36" s="3030"/>
      <c r="AE36" s="3030"/>
      <c r="AF36" s="3030"/>
      <c r="AG36" s="3030"/>
      <c r="AH36" s="3030"/>
      <c r="AI36" s="3030"/>
      <c r="AJ36" s="3030"/>
      <c r="AK36" s="3030"/>
      <c r="AL36" s="3031"/>
      <c r="AM36" s="3031"/>
      <c r="AN36" s="3031"/>
      <c r="AO36" s="3032"/>
      <c r="AP36" s="108"/>
    </row>
    <row r="37" spans="1:45" ht="45" customHeight="1" thickBot="1">
      <c r="A37" s="3033" t="s">
        <v>230</v>
      </c>
      <c r="B37" s="3034"/>
      <c r="C37" s="3034"/>
      <c r="D37" s="3034"/>
      <c r="E37" s="3034"/>
      <c r="F37" s="3034"/>
      <c r="G37" s="3034"/>
      <c r="H37" s="3034"/>
      <c r="I37" s="3034"/>
      <c r="J37" s="3034"/>
      <c r="K37" s="3034"/>
      <c r="L37" s="3034"/>
      <c r="M37" s="3034"/>
      <c r="N37" s="3034"/>
      <c r="O37" s="3034"/>
      <c r="P37" s="3034"/>
      <c r="Q37" s="3034"/>
      <c r="R37" s="3034"/>
      <c r="S37" s="3034"/>
      <c r="T37" s="3034"/>
      <c r="U37" s="3034"/>
      <c r="V37" s="3034"/>
      <c r="W37" s="3034"/>
      <c r="X37" s="3034"/>
      <c r="Y37" s="3034"/>
      <c r="Z37" s="3034"/>
      <c r="AA37" s="3034"/>
      <c r="AB37" s="3034"/>
      <c r="AC37" s="3034"/>
      <c r="AD37" s="3034"/>
      <c r="AE37" s="3034"/>
      <c r="AF37" s="3034"/>
      <c r="AG37" s="3034"/>
      <c r="AH37" s="3034"/>
      <c r="AI37" s="3034"/>
      <c r="AJ37" s="3034"/>
      <c r="AK37" s="3034"/>
      <c r="AL37" s="3034"/>
      <c r="AM37" s="3034"/>
      <c r="AN37" s="3034"/>
      <c r="AO37" s="3035"/>
      <c r="AP37" s="109"/>
      <c r="AS37" s="110"/>
    </row>
    <row r="38" spans="1:45" ht="45" customHeight="1">
      <c r="A38" s="3036"/>
      <c r="B38" s="3037"/>
      <c r="C38" s="3037"/>
      <c r="D38" s="3037"/>
      <c r="E38" s="3037"/>
      <c r="F38" s="3037"/>
      <c r="G38" s="3037"/>
      <c r="H38" s="3037"/>
      <c r="I38" s="3037"/>
      <c r="J38" s="3037"/>
      <c r="K38" s="3037"/>
      <c r="L38" s="3037"/>
      <c r="M38" s="3037"/>
      <c r="N38" s="3037"/>
      <c r="O38" s="3037"/>
      <c r="P38" s="3037"/>
      <c r="Q38" s="3037"/>
      <c r="R38" s="3037"/>
      <c r="S38" s="3037"/>
      <c r="T38" s="3037"/>
      <c r="U38" s="3037"/>
      <c r="V38" s="3037"/>
      <c r="W38" s="3037"/>
      <c r="X38" s="3037"/>
      <c r="Y38" s="3037"/>
      <c r="Z38" s="3037"/>
      <c r="AA38" s="3037"/>
      <c r="AB38" s="3037"/>
      <c r="AC38" s="3037"/>
      <c r="AD38" s="3037"/>
      <c r="AE38" s="3037"/>
      <c r="AF38" s="3037"/>
      <c r="AG38" s="3037"/>
      <c r="AH38" s="3037"/>
      <c r="AI38" s="3037"/>
      <c r="AJ38" s="3037"/>
      <c r="AK38" s="3037"/>
      <c r="AL38" s="3037"/>
      <c r="AM38" s="3037"/>
      <c r="AN38" s="3037"/>
      <c r="AO38" s="3038"/>
      <c r="AP38" s="111"/>
      <c r="AS38" s="110"/>
    </row>
    <row r="39" spans="1:45" ht="24" customHeight="1">
      <c r="A39" s="3039"/>
      <c r="B39" s="3040"/>
      <c r="C39" s="3040"/>
      <c r="D39" s="3040"/>
      <c r="E39" s="3040"/>
      <c r="F39" s="3040"/>
      <c r="G39" s="3040"/>
      <c r="H39" s="3040"/>
      <c r="I39" s="3040"/>
      <c r="J39" s="3040"/>
      <c r="K39" s="3040"/>
      <c r="L39" s="3040"/>
      <c r="M39" s="3040"/>
      <c r="N39" s="3040"/>
      <c r="O39" s="3040"/>
      <c r="P39" s="3040"/>
      <c r="Q39" s="3040"/>
      <c r="R39" s="3040"/>
      <c r="S39" s="3040"/>
      <c r="T39" s="3040"/>
      <c r="U39" s="3040"/>
      <c r="V39" s="3040"/>
      <c r="W39" s="3040"/>
      <c r="X39" s="3040"/>
      <c r="Y39" s="3040"/>
      <c r="Z39" s="3040"/>
      <c r="AA39" s="3040"/>
      <c r="AB39" s="3040"/>
      <c r="AC39" s="3040"/>
      <c r="AD39" s="3040"/>
      <c r="AE39" s="3040"/>
      <c r="AF39" s="3040"/>
      <c r="AG39" s="3040"/>
      <c r="AH39" s="3040"/>
      <c r="AI39" s="3040"/>
      <c r="AJ39" s="3040"/>
      <c r="AK39" s="3040"/>
      <c r="AL39" s="3040"/>
      <c r="AM39" s="3040"/>
      <c r="AN39" s="3040"/>
      <c r="AO39" s="3041"/>
      <c r="AP39" s="105"/>
      <c r="AQ39" s="112"/>
      <c r="AS39" s="110"/>
    </row>
    <row r="40" spans="1:45" ht="22.5" customHeight="1">
      <c r="A40" s="3039"/>
      <c r="B40" s="3040"/>
      <c r="C40" s="3040"/>
      <c r="D40" s="3040"/>
      <c r="E40" s="3040"/>
      <c r="F40" s="3040"/>
      <c r="G40" s="3040"/>
      <c r="H40" s="3040"/>
      <c r="I40" s="3040"/>
      <c r="J40" s="3040"/>
      <c r="K40" s="3040"/>
      <c r="L40" s="3040"/>
      <c r="M40" s="3040"/>
      <c r="N40" s="3040"/>
      <c r="O40" s="3040"/>
      <c r="P40" s="3040"/>
      <c r="Q40" s="3040"/>
      <c r="R40" s="3040"/>
      <c r="S40" s="3040"/>
      <c r="T40" s="3040"/>
      <c r="U40" s="3040"/>
      <c r="V40" s="3040"/>
      <c r="W40" s="3040"/>
      <c r="X40" s="3040"/>
      <c r="Y40" s="3040"/>
      <c r="Z40" s="3040"/>
      <c r="AA40" s="3040"/>
      <c r="AB40" s="3040"/>
      <c r="AC40" s="3040"/>
      <c r="AD40" s="3040"/>
      <c r="AE40" s="3040"/>
      <c r="AF40" s="3040"/>
      <c r="AG40" s="3040"/>
      <c r="AH40" s="3040"/>
      <c r="AI40" s="3040"/>
      <c r="AJ40" s="3040"/>
      <c r="AK40" s="3040"/>
      <c r="AL40" s="3040"/>
      <c r="AM40" s="3040"/>
      <c r="AN40" s="3040"/>
      <c r="AO40" s="3041"/>
      <c r="AP40" s="113"/>
      <c r="AS40" s="110"/>
    </row>
    <row r="41" spans="1:45" ht="50.1" customHeight="1">
      <c r="A41" s="3039"/>
      <c r="B41" s="3040"/>
      <c r="C41" s="3040"/>
      <c r="D41" s="3040"/>
      <c r="E41" s="3040"/>
      <c r="F41" s="3040"/>
      <c r="G41" s="3040"/>
      <c r="H41" s="3040"/>
      <c r="I41" s="3040"/>
      <c r="J41" s="3040"/>
      <c r="K41" s="3040"/>
      <c r="L41" s="3040"/>
      <c r="M41" s="3040"/>
      <c r="N41" s="3040"/>
      <c r="O41" s="3040"/>
      <c r="P41" s="3040"/>
      <c r="Q41" s="3040"/>
      <c r="R41" s="3040"/>
      <c r="S41" s="3040"/>
      <c r="T41" s="3040"/>
      <c r="U41" s="3040"/>
      <c r="V41" s="3040"/>
      <c r="W41" s="3040"/>
      <c r="X41" s="3040"/>
      <c r="Y41" s="3040"/>
      <c r="Z41" s="3040"/>
      <c r="AA41" s="3040"/>
      <c r="AB41" s="3040"/>
      <c r="AC41" s="3040"/>
      <c r="AD41" s="3040"/>
      <c r="AE41" s="3040"/>
      <c r="AF41" s="3040"/>
      <c r="AG41" s="3040"/>
      <c r="AH41" s="3040"/>
      <c r="AI41" s="3040"/>
      <c r="AJ41" s="3040"/>
      <c r="AK41" s="3040"/>
      <c r="AL41" s="3040"/>
      <c r="AM41" s="3040"/>
      <c r="AN41" s="3040"/>
      <c r="AO41" s="3041"/>
      <c r="AP41" s="399"/>
      <c r="AS41" s="110"/>
    </row>
    <row r="42" spans="1:45" ht="45" customHeight="1">
      <c r="A42" s="3039"/>
      <c r="B42" s="3040"/>
      <c r="C42" s="3040"/>
      <c r="D42" s="3040"/>
      <c r="E42" s="3040"/>
      <c r="F42" s="3040"/>
      <c r="G42" s="3040"/>
      <c r="H42" s="3040"/>
      <c r="I42" s="3040"/>
      <c r="J42" s="3040"/>
      <c r="K42" s="3040"/>
      <c r="L42" s="3040"/>
      <c r="M42" s="3040"/>
      <c r="N42" s="3040"/>
      <c r="O42" s="3040"/>
      <c r="P42" s="3040"/>
      <c r="Q42" s="3040"/>
      <c r="R42" s="3040"/>
      <c r="S42" s="3040"/>
      <c r="T42" s="3040"/>
      <c r="U42" s="3040"/>
      <c r="V42" s="3040"/>
      <c r="W42" s="3040"/>
      <c r="X42" s="3040"/>
      <c r="Y42" s="3040"/>
      <c r="Z42" s="3040"/>
      <c r="AA42" s="3040"/>
      <c r="AB42" s="3040"/>
      <c r="AC42" s="3040"/>
      <c r="AD42" s="3040"/>
      <c r="AE42" s="3040"/>
      <c r="AF42" s="3040"/>
      <c r="AG42" s="3040"/>
      <c r="AH42" s="3040"/>
      <c r="AI42" s="3040"/>
      <c r="AJ42" s="3040"/>
      <c r="AK42" s="3040"/>
      <c r="AL42" s="3040"/>
      <c r="AM42" s="3040"/>
      <c r="AN42" s="3040"/>
      <c r="AO42" s="3041"/>
      <c r="AP42" s="111"/>
      <c r="AS42" s="110"/>
    </row>
    <row r="43" spans="1:45" ht="45" customHeight="1" thickBot="1">
      <c r="A43" s="3042"/>
      <c r="B43" s="3043"/>
      <c r="C43" s="3043"/>
      <c r="D43" s="3043"/>
      <c r="E43" s="3043"/>
      <c r="F43" s="3043"/>
      <c r="G43" s="3043"/>
      <c r="H43" s="3043"/>
      <c r="I43" s="3043"/>
      <c r="J43" s="3043"/>
      <c r="K43" s="3043"/>
      <c r="L43" s="3043"/>
      <c r="M43" s="3043"/>
      <c r="N43" s="3043"/>
      <c r="O43" s="3043"/>
      <c r="P43" s="3043"/>
      <c r="Q43" s="3043"/>
      <c r="R43" s="3043"/>
      <c r="S43" s="3043"/>
      <c r="T43" s="3043"/>
      <c r="U43" s="3043"/>
      <c r="V43" s="3043"/>
      <c r="W43" s="3043"/>
      <c r="X43" s="3043"/>
      <c r="Y43" s="3043"/>
      <c r="Z43" s="3043"/>
      <c r="AA43" s="3043"/>
      <c r="AB43" s="3043"/>
      <c r="AC43" s="3043"/>
      <c r="AD43" s="3043"/>
      <c r="AE43" s="3043"/>
      <c r="AF43" s="3043"/>
      <c r="AG43" s="3043"/>
      <c r="AH43" s="3043"/>
      <c r="AI43" s="3043"/>
      <c r="AJ43" s="3043"/>
      <c r="AK43" s="3043"/>
      <c r="AL43" s="3043"/>
      <c r="AM43" s="3043"/>
      <c r="AN43" s="3043"/>
      <c r="AO43" s="3044"/>
      <c r="AP43" s="111"/>
      <c r="AQ43" s="114"/>
      <c r="AR43" s="114"/>
      <c r="AS43" s="110"/>
    </row>
    <row r="44" spans="1:45" ht="45" customHeight="1" thickBot="1">
      <c r="A44" s="3045" t="s">
        <v>729</v>
      </c>
      <c r="B44" s="115" t="s">
        <v>231</v>
      </c>
      <c r="C44" s="116"/>
      <c r="D44" s="622" t="s">
        <v>232</v>
      </c>
      <c r="E44" s="116"/>
      <c r="F44" s="623" t="s">
        <v>86</v>
      </c>
      <c r="G44" s="117" t="s">
        <v>233</v>
      </c>
      <c r="H44" s="3048"/>
      <c r="I44" s="3049"/>
      <c r="J44" s="3049"/>
      <c r="K44" s="3049"/>
      <c r="L44" s="3049"/>
      <c r="M44" s="3049"/>
      <c r="N44" s="3049"/>
      <c r="O44" s="3049"/>
      <c r="P44" s="3049"/>
      <c r="Q44" s="3049"/>
      <c r="R44" s="2878" t="s">
        <v>115</v>
      </c>
      <c r="S44" s="2878"/>
      <c r="T44" s="2878"/>
      <c r="U44" s="2878"/>
      <c r="V44" s="2878"/>
      <c r="W44" s="3049"/>
      <c r="X44" s="3049"/>
      <c r="Y44" s="3049"/>
      <c r="Z44" s="3049"/>
      <c r="AA44" s="3049"/>
      <c r="AB44" s="2878" t="s">
        <v>116</v>
      </c>
      <c r="AC44" s="2878"/>
      <c r="AD44" s="2878"/>
      <c r="AE44" s="2878"/>
      <c r="AF44" s="2878"/>
      <c r="AG44" s="3049"/>
      <c r="AH44" s="3049"/>
      <c r="AI44" s="3049"/>
      <c r="AJ44" s="3049"/>
      <c r="AK44" s="3049"/>
      <c r="AL44" s="2878" t="s">
        <v>117</v>
      </c>
      <c r="AM44" s="2878"/>
      <c r="AN44" s="2878"/>
      <c r="AO44" s="3055"/>
      <c r="AP44" s="5"/>
      <c r="AS44" s="110"/>
    </row>
    <row r="45" spans="1:45" ht="45" customHeight="1" thickBot="1">
      <c r="A45" s="3046"/>
      <c r="B45" s="115" t="s">
        <v>234</v>
      </c>
      <c r="C45" s="116"/>
      <c r="D45" s="622" t="s">
        <v>232</v>
      </c>
      <c r="E45" s="116"/>
      <c r="F45" s="623" t="s">
        <v>86</v>
      </c>
      <c r="G45" s="117" t="s">
        <v>235</v>
      </c>
      <c r="H45" s="3056" t="s">
        <v>641</v>
      </c>
      <c r="I45" s="3057"/>
      <c r="J45" s="3057"/>
      <c r="K45" s="3057"/>
      <c r="L45" s="3057"/>
      <c r="M45" s="3049"/>
      <c r="N45" s="3049"/>
      <c r="O45" s="3049"/>
      <c r="P45" s="3049"/>
      <c r="Q45" s="3049"/>
      <c r="R45" s="2878" t="s">
        <v>115</v>
      </c>
      <c r="S45" s="2878"/>
      <c r="T45" s="2878"/>
      <c r="U45" s="2878"/>
      <c r="V45" s="2878"/>
      <c r="W45" s="3049"/>
      <c r="X45" s="3049"/>
      <c r="Y45" s="3049"/>
      <c r="Z45" s="3049"/>
      <c r="AA45" s="3049"/>
      <c r="AB45" s="2878" t="s">
        <v>116</v>
      </c>
      <c r="AC45" s="2878"/>
      <c r="AD45" s="2878"/>
      <c r="AE45" s="2878"/>
      <c r="AF45" s="2878"/>
      <c r="AG45" s="3049"/>
      <c r="AH45" s="3049"/>
      <c r="AI45" s="3049"/>
      <c r="AJ45" s="3049"/>
      <c r="AK45" s="3049"/>
      <c r="AL45" s="2878" t="s">
        <v>117</v>
      </c>
      <c r="AM45" s="2878"/>
      <c r="AN45" s="2878"/>
      <c r="AO45" s="3055"/>
      <c r="AP45" s="5"/>
      <c r="AS45" s="110"/>
    </row>
    <row r="46" spans="1:45" ht="45" customHeight="1" thickBot="1">
      <c r="A46" s="3046"/>
      <c r="B46" s="118" t="s">
        <v>236</v>
      </c>
      <c r="C46" s="2841" t="s">
        <v>237</v>
      </c>
      <c r="D46" s="2878"/>
      <c r="E46" s="3050"/>
      <c r="F46" s="3050"/>
      <c r="G46" s="3050"/>
      <c r="H46" s="3050"/>
      <c r="I46" s="3050"/>
      <c r="J46" s="3050"/>
      <c r="K46" s="3050"/>
      <c r="L46" s="3050"/>
      <c r="M46" s="2878" t="s">
        <v>642</v>
      </c>
      <c r="N46" s="2878"/>
      <c r="O46" s="2878"/>
      <c r="P46" s="2878"/>
      <c r="Q46" s="2878"/>
      <c r="R46" s="3050"/>
      <c r="S46" s="3050"/>
      <c r="T46" s="3050"/>
      <c r="U46" s="3050"/>
      <c r="V46" s="3050"/>
      <c r="W46" s="3050"/>
      <c r="X46" s="3050"/>
      <c r="Y46" s="3050"/>
      <c r="Z46" s="3050"/>
      <c r="AA46" s="3050"/>
      <c r="AB46" s="3050"/>
      <c r="AC46" s="3050"/>
      <c r="AD46" s="3050"/>
      <c r="AE46" s="3050"/>
      <c r="AF46" s="3050"/>
      <c r="AG46" s="3050"/>
      <c r="AH46" s="3050"/>
      <c r="AI46" s="3050"/>
      <c r="AJ46" s="3050"/>
      <c r="AK46" s="3050"/>
      <c r="AL46" s="3050"/>
      <c r="AM46" s="3050"/>
      <c r="AN46" s="3050"/>
      <c r="AO46" s="3051"/>
      <c r="AP46" s="5"/>
    </row>
    <row r="47" spans="1:45" ht="75" customHeight="1" thickBot="1">
      <c r="A47" s="3047"/>
      <c r="B47" s="119" t="s">
        <v>238</v>
      </c>
      <c r="C47" s="3052"/>
      <c r="D47" s="3053"/>
      <c r="E47" s="3053"/>
      <c r="F47" s="3053"/>
      <c r="G47" s="3053"/>
      <c r="H47" s="3053"/>
      <c r="I47" s="3053"/>
      <c r="J47" s="3053"/>
      <c r="K47" s="3053"/>
      <c r="L47" s="3053"/>
      <c r="M47" s="3053"/>
      <c r="N47" s="3053"/>
      <c r="O47" s="3053"/>
      <c r="P47" s="3053"/>
      <c r="Q47" s="3053"/>
      <c r="R47" s="3053"/>
      <c r="S47" s="3053"/>
      <c r="T47" s="3053"/>
      <c r="U47" s="3053"/>
      <c r="V47" s="3053"/>
      <c r="W47" s="3053"/>
      <c r="X47" s="3053"/>
      <c r="Y47" s="3053"/>
      <c r="Z47" s="3053"/>
      <c r="AA47" s="3053"/>
      <c r="AB47" s="3053"/>
      <c r="AC47" s="3053"/>
      <c r="AD47" s="3053"/>
      <c r="AE47" s="3053"/>
      <c r="AF47" s="3053"/>
      <c r="AG47" s="3053"/>
      <c r="AH47" s="3053"/>
      <c r="AI47" s="3053"/>
      <c r="AJ47" s="3053"/>
      <c r="AK47" s="3053"/>
      <c r="AL47" s="3053"/>
      <c r="AM47" s="3053"/>
      <c r="AN47" s="3053"/>
      <c r="AO47" s="3054"/>
      <c r="AP47" s="5"/>
    </row>
  </sheetData>
  <sheetProtection sheet="1" objects="1" scenarios="1" formatCells="0" formatRows="0" insertRows="0" deleteRows="0"/>
  <mergeCells count="164">
    <mergeCell ref="A36:AO36"/>
    <mergeCell ref="A37:AO37"/>
    <mergeCell ref="A38:AO43"/>
    <mergeCell ref="A44:A47"/>
    <mergeCell ref="H44:L44"/>
    <mergeCell ref="M44:Q44"/>
    <mergeCell ref="R44:V44"/>
    <mergeCell ref="W44:AA44"/>
    <mergeCell ref="AB44:AF44"/>
    <mergeCell ref="AG44:AK44"/>
    <mergeCell ref="C46:D46"/>
    <mergeCell ref="E46:L46"/>
    <mergeCell ref="M46:Q46"/>
    <mergeCell ref="R46:AO46"/>
    <mergeCell ref="C47:AO47"/>
    <mergeCell ref="AL44:AO44"/>
    <mergeCell ref="H45:L45"/>
    <mergeCell ref="M45:Q45"/>
    <mergeCell ref="R45:V45"/>
    <mergeCell ref="W45:AA45"/>
    <mergeCell ref="AB45:AF45"/>
    <mergeCell ref="AG45:AK45"/>
    <mergeCell ref="AL45:AO45"/>
    <mergeCell ref="AB34:AF34"/>
    <mergeCell ref="AG34:AK34"/>
    <mergeCell ref="B35:G35"/>
    <mergeCell ref="H35:L35"/>
    <mergeCell ref="M35:Q35"/>
    <mergeCell ref="R35:V35"/>
    <mergeCell ref="W35:AA35"/>
    <mergeCell ref="AB35:AF35"/>
    <mergeCell ref="AG35:AK35"/>
    <mergeCell ref="AB32:AF32"/>
    <mergeCell ref="AG32:AK32"/>
    <mergeCell ref="B33:G33"/>
    <mergeCell ref="H33:L33"/>
    <mergeCell ref="M33:Q33"/>
    <mergeCell ref="R33:V33"/>
    <mergeCell ref="W33:AA33"/>
    <mergeCell ref="AB33:AF33"/>
    <mergeCell ref="AG33:AK33"/>
    <mergeCell ref="A32:A35"/>
    <mergeCell ref="B32:G32"/>
    <mergeCell ref="H32:L32"/>
    <mergeCell ref="M32:Q32"/>
    <mergeCell ref="R32:V32"/>
    <mergeCell ref="W32:AA32"/>
    <mergeCell ref="B34:G34"/>
    <mergeCell ref="H34:L34"/>
    <mergeCell ref="M34:Q34"/>
    <mergeCell ref="R34:V34"/>
    <mergeCell ref="W34:AA34"/>
    <mergeCell ref="AG30:AK30"/>
    <mergeCell ref="B31:G31"/>
    <mergeCell ref="H31:L31"/>
    <mergeCell ref="M31:Q31"/>
    <mergeCell ref="R31:V31"/>
    <mergeCell ref="W31:AA31"/>
    <mergeCell ref="AB31:AF31"/>
    <mergeCell ref="AG31:AK31"/>
    <mergeCell ref="B30:G30"/>
    <mergeCell ref="H30:L30"/>
    <mergeCell ref="M30:Q30"/>
    <mergeCell ref="R30:V30"/>
    <mergeCell ref="W30:AA30"/>
    <mergeCell ref="AB30:AF30"/>
    <mergeCell ref="W29:AA29"/>
    <mergeCell ref="AB29:AF29"/>
    <mergeCell ref="AG29:AK29"/>
    <mergeCell ref="B28:G28"/>
    <mergeCell ref="H28:L28"/>
    <mergeCell ref="M28:Q28"/>
    <mergeCell ref="R28:V28"/>
    <mergeCell ref="W28:AA28"/>
    <mergeCell ref="AB28:AF28"/>
    <mergeCell ref="AB25:AC25"/>
    <mergeCell ref="AD25:AF25"/>
    <mergeCell ref="AG25:AH25"/>
    <mergeCell ref="AI25:AK25"/>
    <mergeCell ref="A26:A31"/>
    <mergeCell ref="B26:G26"/>
    <mergeCell ref="H26:L26"/>
    <mergeCell ref="M26:Q26"/>
    <mergeCell ref="R26:V26"/>
    <mergeCell ref="W26:AA26"/>
    <mergeCell ref="AB26:AF26"/>
    <mergeCell ref="AG26:AK26"/>
    <mergeCell ref="B27:G27"/>
    <mergeCell ref="H27:L27"/>
    <mergeCell ref="M27:Q27"/>
    <mergeCell ref="R27:V27"/>
    <mergeCell ref="W27:AA27"/>
    <mergeCell ref="AB27:AF27"/>
    <mergeCell ref="AG27:AK27"/>
    <mergeCell ref="AG28:AK28"/>
    <mergeCell ref="B29:G29"/>
    <mergeCell ref="H29:L29"/>
    <mergeCell ref="M29:Q29"/>
    <mergeCell ref="R29:V29"/>
    <mergeCell ref="B25:G25"/>
    <mergeCell ref="H25:I25"/>
    <mergeCell ref="J25:L25"/>
    <mergeCell ref="M25:N25"/>
    <mergeCell ref="O25:Q25"/>
    <mergeCell ref="R25:S25"/>
    <mergeCell ref="T25:V25"/>
    <mergeCell ref="W25:X25"/>
    <mergeCell ref="Y25:AA25"/>
    <mergeCell ref="A19:AO19"/>
    <mergeCell ref="A20:AO20"/>
    <mergeCell ref="B21:AO21"/>
    <mergeCell ref="B22:AO22"/>
    <mergeCell ref="B23:AO23"/>
    <mergeCell ref="H24:L24"/>
    <mergeCell ref="M24:Q24"/>
    <mergeCell ref="R24:V24"/>
    <mergeCell ref="W24:AA24"/>
    <mergeCell ref="AB24:AF24"/>
    <mergeCell ref="AG24:AK24"/>
    <mergeCell ref="AL24:AO24"/>
    <mergeCell ref="AM15:AO15"/>
    <mergeCell ref="B16:AO16"/>
    <mergeCell ref="A17:AO17"/>
    <mergeCell ref="A18:B18"/>
    <mergeCell ref="C18:G18"/>
    <mergeCell ref="H18:U18"/>
    <mergeCell ref="W18:AO18"/>
    <mergeCell ref="A10:AO10"/>
    <mergeCell ref="A11:AO11"/>
    <mergeCell ref="A12:AM12"/>
    <mergeCell ref="B13:AO13"/>
    <mergeCell ref="A14:AO14"/>
    <mergeCell ref="H15:M15"/>
    <mergeCell ref="N15:S15"/>
    <mergeCell ref="U15:Z15"/>
    <mergeCell ref="AA15:AF15"/>
    <mergeCell ref="AG15:AL15"/>
    <mergeCell ref="H5:M5"/>
    <mergeCell ref="N5:S5"/>
    <mergeCell ref="U5:Z5"/>
    <mergeCell ref="AA5:AF5"/>
    <mergeCell ref="AG5:AL5"/>
    <mergeCell ref="AM5:AO5"/>
    <mergeCell ref="B8:AO8"/>
    <mergeCell ref="A9:B9"/>
    <mergeCell ref="C9:G9"/>
    <mergeCell ref="A6:AO6"/>
    <mergeCell ref="H7:M7"/>
    <mergeCell ref="N7:S7"/>
    <mergeCell ref="U7:Z7"/>
    <mergeCell ref="AA7:AF7"/>
    <mergeCell ref="AG7:AL7"/>
    <mergeCell ref="AM7:AO7"/>
    <mergeCell ref="A2:AO2"/>
    <mergeCell ref="H3:M3"/>
    <mergeCell ref="N3:S3"/>
    <mergeCell ref="U3:Z3"/>
    <mergeCell ref="AA3:AF3"/>
    <mergeCell ref="AG3:AL3"/>
    <mergeCell ref="AM3:AO3"/>
    <mergeCell ref="A4:B4"/>
    <mergeCell ref="C4:G4"/>
    <mergeCell ref="H4:Q4"/>
    <mergeCell ref="R4:AO4"/>
  </mergeCells>
  <phoneticPr fontId="14"/>
  <conditionalFormatting sqref="A8 C9:G9 A13 A16 C18 W18 A21:A23 H25 H26:AK31">
    <cfRule type="cellIs" dxfId="242" priority="21" stopIfTrue="1" operator="equal">
      <formula>""</formula>
    </cfRule>
  </conditionalFormatting>
  <conditionalFormatting sqref="A38:AO43">
    <cfRule type="cellIs" dxfId="241" priority="20" stopIfTrue="1" operator="equal">
      <formula>""</formula>
    </cfRule>
  </conditionalFormatting>
  <conditionalFormatting sqref="C44">
    <cfRule type="expression" dxfId="240" priority="16" stopIfTrue="1">
      <formula>($C$44="")*($E$44="")</formula>
    </cfRule>
  </conditionalFormatting>
  <conditionalFormatting sqref="C45">
    <cfRule type="expression" dxfId="239" priority="11" stopIfTrue="1">
      <formula>($C$45="")*($E$45="")</formula>
    </cfRule>
  </conditionalFormatting>
  <conditionalFormatting sqref="C47:AO47">
    <cfRule type="cellIs" dxfId="238" priority="4" stopIfTrue="1" operator="equal">
      <formula>(COUNTIF($C$44,"○")&lt;1)</formula>
    </cfRule>
  </conditionalFormatting>
  <conditionalFormatting sqref="E44">
    <cfRule type="expression" dxfId="237" priority="15" stopIfTrue="1">
      <formula>($C$44="")*($E$44="")</formula>
    </cfRule>
  </conditionalFormatting>
  <conditionalFormatting sqref="E45">
    <cfRule type="expression" dxfId="236" priority="10" stopIfTrue="1">
      <formula>($C$45="")*($E$45="")</formula>
    </cfRule>
  </conditionalFormatting>
  <conditionalFormatting sqref="E46:L46">
    <cfRule type="cellIs" dxfId="235" priority="6" stopIfTrue="1" operator="equal">
      <formula>(COUNTIF($C$44,"○")&lt;1)</formula>
    </cfRule>
  </conditionalFormatting>
  <conditionalFormatting sqref="H32:AK35">
    <cfRule type="cellIs" dxfId="234" priority="17" stopIfTrue="1" operator="equal">
      <formula>""</formula>
    </cfRule>
  </conditionalFormatting>
  <conditionalFormatting sqref="M25">
    <cfRule type="cellIs" dxfId="233" priority="3" stopIfTrue="1" operator="equal">
      <formula>""</formula>
    </cfRule>
  </conditionalFormatting>
  <conditionalFormatting sqref="M44:Q44">
    <cfRule type="cellIs" dxfId="232" priority="14" stopIfTrue="1" operator="equal">
      <formula>(COUNTIF($C$44,"○")&lt;1)</formula>
    </cfRule>
  </conditionalFormatting>
  <conditionalFormatting sqref="M45:Q45">
    <cfRule type="cellIs" dxfId="231" priority="9" stopIfTrue="1" operator="equal">
      <formula>(COUNTIF($C$45,"○")&lt;1)</formula>
    </cfRule>
  </conditionalFormatting>
  <conditionalFormatting sqref="R25 W25 AB25 AG25">
    <cfRule type="cellIs" dxfId="230" priority="2" stopIfTrue="1" operator="equal">
      <formula>""</formula>
    </cfRule>
  </conditionalFormatting>
  <conditionalFormatting sqref="R46:AO46">
    <cfRule type="cellIs" dxfId="229" priority="5" stopIfTrue="1" operator="equal">
      <formula>(COUNTIF($C$44,"○")&lt;1)</formula>
    </cfRule>
  </conditionalFormatting>
  <conditionalFormatting sqref="W44:AA44">
    <cfRule type="cellIs" dxfId="228" priority="13" stopIfTrue="1" operator="equal">
      <formula>(COUNTIF($C$44,"○")&lt;1)</formula>
    </cfRule>
  </conditionalFormatting>
  <conditionalFormatting sqref="W45:AA45">
    <cfRule type="cellIs" dxfId="227" priority="8" stopIfTrue="1" operator="equal">
      <formula>(COUNTIF($C$45,"○")&lt;1)</formula>
    </cfRule>
  </conditionalFormatting>
  <conditionalFormatting sqref="AG44:AK44">
    <cfRule type="cellIs" dxfId="226" priority="12" stopIfTrue="1" operator="equal">
      <formula>(COUNTIF($C$44,"○")&lt;1)</formula>
    </cfRule>
  </conditionalFormatting>
  <conditionalFormatting sqref="AG45:AK45">
    <cfRule type="cellIs" dxfId="225" priority="7" stopIfTrue="1" operator="equal">
      <formula>(COUNTIF($C$45,"○")&lt;1)</formula>
    </cfRule>
  </conditionalFormatting>
  <dataValidations count="5">
    <dataValidation imeMode="off" allowBlank="1" showInputMessage="1" showErrorMessage="1" sqref="AG44:AK45 M44:Q45 W44:AA45 AB25 J25:K25 H25 M25 O25:P25 T25 Y25 AD25:AE25 AI25:AJ25 AG25 R25 W25 W18:AO18" xr:uid="{00000000-0002-0000-1600-000000000000}"/>
    <dataValidation imeMode="hiragana" allowBlank="1" showInputMessage="1" showErrorMessage="1" sqref="A38:AO43 E46:H46 R46:AO46 C47:AO47 C9:G9 C15:G15 C18:G18" xr:uid="{00000000-0002-0000-1600-000001000000}"/>
    <dataValidation type="list" allowBlank="1" showInputMessage="1" showErrorMessage="1" sqref="C44:C45 E44:E45 H26:AK35" xr:uid="{00000000-0002-0000-1600-000002000000}">
      <formula1>"○"</formula1>
    </dataValidation>
    <dataValidation type="list" allowBlank="1" showInputMessage="1" showErrorMessage="1" sqref="A8 A13 A21:A23 A16" xr:uid="{00000000-0002-0000-1600-000003000000}">
      <formula1>"✔"</formula1>
    </dataValidation>
    <dataValidation type="list" showInputMessage="1" showErrorMessage="1" sqref="H44:L44" xr:uid="{00000000-0002-0000-1600-000004000000}">
      <formula1>"令和,平成"</formula1>
    </dataValidation>
  </dataValidations>
  <printOptions horizontalCentered="1"/>
  <pageMargins left="0.62992125984251968" right="0.62992125984251968" top="0.39370078740157483" bottom="0.39370078740157483" header="0" footer="0.19685039370078741"/>
  <pageSetup paperSize="9" scale="46" orientation="portrait" r:id="rId1"/>
  <headerFooter scaleWithDoc="0">
    <oddFooter>&amp;R令和８年４月１日以降に申請する訓練科から適用</oddFooter>
  </headerFooter>
  <colBreaks count="1" manualBreakCount="1">
    <brk id="44" max="1048575" man="1"/>
  </col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U56"/>
  <sheetViews>
    <sheetView view="pageBreakPreview" zoomScale="70" zoomScaleNormal="100" zoomScaleSheetLayoutView="70" workbookViewId="0">
      <selection activeCell="O51" sqref="O51:O52"/>
    </sheetView>
  </sheetViews>
  <sheetFormatPr defaultRowHeight="13.5"/>
  <cols>
    <col min="1" max="1" width="4.25" style="380" customWidth="1"/>
    <col min="2" max="2" width="13" style="380" customWidth="1"/>
    <col min="3" max="3" width="21" style="380" customWidth="1"/>
    <col min="4" max="4" width="13.5" style="380" customWidth="1"/>
    <col min="5" max="13" width="9" style="380"/>
    <col min="14" max="14" width="6.625" style="380" customWidth="1"/>
    <col min="15" max="15" width="51" style="380" customWidth="1"/>
    <col min="16" max="16384" width="9" style="380"/>
  </cols>
  <sheetData>
    <row r="1" spans="1:15" ht="24.75" customHeight="1">
      <c r="A1" s="64"/>
      <c r="B1" s="64"/>
      <c r="C1" s="64"/>
      <c r="D1" s="64"/>
      <c r="E1" s="64"/>
      <c r="F1" s="64"/>
      <c r="G1" s="64"/>
      <c r="H1" s="64"/>
      <c r="I1" s="64"/>
      <c r="J1" s="64"/>
      <c r="K1" s="64"/>
      <c r="L1" s="64"/>
      <c r="M1" s="64"/>
      <c r="N1" s="64"/>
      <c r="O1" s="365" t="s">
        <v>560</v>
      </c>
    </row>
    <row r="2" spans="1:15" ht="42" customHeight="1">
      <c r="A2" s="3058" t="s">
        <v>239</v>
      </c>
      <c r="B2" s="3058"/>
      <c r="C2" s="3058"/>
      <c r="D2" s="3058"/>
      <c r="E2" s="3058"/>
      <c r="F2" s="3058"/>
      <c r="G2" s="3058"/>
      <c r="H2" s="3058"/>
      <c r="I2" s="3058"/>
      <c r="J2" s="3058"/>
      <c r="K2" s="3058"/>
      <c r="L2" s="3058"/>
      <c r="M2" s="3058"/>
      <c r="N2" s="3058"/>
      <c r="O2" s="3058"/>
    </row>
    <row r="3" spans="1:15" ht="32.25" customHeight="1">
      <c r="A3" s="834"/>
      <c r="B3" s="3059" t="s">
        <v>160</v>
      </c>
      <c r="C3" s="3059"/>
      <c r="D3" s="3060" t="str">
        <f>IF(様式1!L11="","",様式1!L11)</f>
        <v/>
      </c>
      <c r="E3" s="3060"/>
      <c r="F3" s="3060"/>
      <c r="G3" s="3060"/>
      <c r="H3" s="3060"/>
      <c r="I3" s="3060"/>
      <c r="J3" s="3060"/>
      <c r="K3" s="3059" t="s">
        <v>194</v>
      </c>
      <c r="L3" s="3059"/>
      <c r="M3" s="3059"/>
      <c r="N3" s="3059"/>
      <c r="O3" s="397" t="str">
        <f>IF(様式1!G36="","",様式1!G36)</f>
        <v/>
      </c>
    </row>
    <row r="4" spans="1:15" ht="15.75" customHeight="1">
      <c r="A4" s="64"/>
      <c r="B4" s="64"/>
      <c r="C4" s="64"/>
      <c r="D4" s="64"/>
      <c r="E4" s="64"/>
      <c r="F4" s="64"/>
      <c r="G4" s="64"/>
      <c r="H4" s="64"/>
      <c r="I4" s="64"/>
      <c r="J4" s="64"/>
      <c r="K4" s="64"/>
      <c r="L4" s="64"/>
      <c r="M4" s="64"/>
      <c r="N4" s="64"/>
      <c r="O4" s="64"/>
    </row>
    <row r="5" spans="1:15" ht="24.75" customHeight="1">
      <c r="A5" s="366" t="s">
        <v>533</v>
      </c>
      <c r="B5" s="3061" t="s">
        <v>240</v>
      </c>
      <c r="C5" s="3062"/>
      <c r="D5" s="3061" t="s">
        <v>525</v>
      </c>
      <c r="E5" s="3063"/>
      <c r="F5" s="3063"/>
      <c r="G5" s="3063"/>
      <c r="H5" s="3063"/>
      <c r="I5" s="3063"/>
      <c r="J5" s="3063"/>
      <c r="K5" s="3063"/>
      <c r="L5" s="3063"/>
      <c r="M5" s="3062"/>
      <c r="N5" s="3061" t="s">
        <v>241</v>
      </c>
      <c r="O5" s="3062"/>
    </row>
    <row r="6" spans="1:15" ht="54.75" customHeight="1">
      <c r="A6" s="3075">
        <v>1</v>
      </c>
      <c r="B6" s="3078"/>
      <c r="C6" s="3079"/>
      <c r="D6" s="3078"/>
      <c r="E6" s="3082"/>
      <c r="F6" s="3082"/>
      <c r="G6" s="3082"/>
      <c r="H6" s="3082"/>
      <c r="I6" s="3082"/>
      <c r="J6" s="3082"/>
      <c r="K6" s="3082"/>
      <c r="L6" s="3082"/>
      <c r="M6" s="3079"/>
      <c r="N6" s="3078"/>
      <c r="O6" s="3079"/>
    </row>
    <row r="7" spans="1:15" ht="24.75" customHeight="1">
      <c r="A7" s="3076"/>
      <c r="B7" s="3080"/>
      <c r="C7" s="3081"/>
      <c r="D7" s="369" t="s">
        <v>534</v>
      </c>
      <c r="E7" s="3083"/>
      <c r="F7" s="3084"/>
      <c r="G7" s="3084"/>
      <c r="H7" s="3084"/>
      <c r="I7" s="3085" t="s">
        <v>526</v>
      </c>
      <c r="J7" s="3086"/>
      <c r="K7" s="3083"/>
      <c r="L7" s="3084"/>
      <c r="M7" s="3087"/>
      <c r="N7" s="3080"/>
      <c r="O7" s="3081"/>
    </row>
    <row r="8" spans="1:15" ht="24.75" customHeight="1">
      <c r="A8" s="3076"/>
      <c r="B8" s="3061" t="s">
        <v>535</v>
      </c>
      <c r="C8" s="3062"/>
      <c r="D8" s="3061" t="s">
        <v>527</v>
      </c>
      <c r="E8" s="3063"/>
      <c r="F8" s="3063"/>
      <c r="G8" s="3063"/>
      <c r="H8" s="3063"/>
      <c r="I8" s="3063"/>
      <c r="J8" s="3063"/>
      <c r="K8" s="3063"/>
      <c r="L8" s="3063"/>
      <c r="M8" s="3062"/>
      <c r="N8" s="3061" t="s">
        <v>177</v>
      </c>
      <c r="O8" s="3062"/>
    </row>
    <row r="9" spans="1:15" ht="34.700000000000003" customHeight="1">
      <c r="A9" s="3076"/>
      <c r="B9" s="836" t="s">
        <v>528</v>
      </c>
      <c r="C9" s="1354"/>
      <c r="D9" s="367" t="s">
        <v>243</v>
      </c>
      <c r="E9" s="3064" t="s">
        <v>244</v>
      </c>
      <c r="F9" s="3065"/>
      <c r="G9" s="3065"/>
      <c r="H9" s="3065"/>
      <c r="I9" s="1356"/>
      <c r="J9" s="3066" t="s">
        <v>536</v>
      </c>
      <c r="K9" s="3066"/>
      <c r="L9" s="3066"/>
      <c r="M9" s="3067"/>
      <c r="N9" s="3068"/>
      <c r="O9" s="3070" t="s">
        <v>1538</v>
      </c>
    </row>
    <row r="10" spans="1:15" ht="34.700000000000003" customHeight="1">
      <c r="A10" s="3076"/>
      <c r="B10" s="836" t="s">
        <v>529</v>
      </c>
      <c r="C10" s="1354"/>
      <c r="D10" s="368" t="s">
        <v>131</v>
      </c>
      <c r="E10" s="3072"/>
      <c r="F10" s="3073"/>
      <c r="G10" s="3073"/>
      <c r="H10" s="3073"/>
      <c r="I10" s="835" t="s">
        <v>55</v>
      </c>
      <c r="J10" s="3073"/>
      <c r="K10" s="3073"/>
      <c r="L10" s="3073"/>
      <c r="M10" s="3074"/>
      <c r="N10" s="3069"/>
      <c r="O10" s="3071"/>
    </row>
    <row r="11" spans="1:15" ht="34.700000000000003" customHeight="1">
      <c r="A11" s="3076"/>
      <c r="B11" s="836" t="s">
        <v>530</v>
      </c>
      <c r="C11" s="1354"/>
      <c r="D11" s="368" t="s">
        <v>166</v>
      </c>
      <c r="E11" s="1355"/>
      <c r="F11" s="835" t="s">
        <v>167</v>
      </c>
      <c r="G11" s="1355"/>
      <c r="H11" s="835" t="s">
        <v>145</v>
      </c>
      <c r="I11" s="835" t="s">
        <v>55</v>
      </c>
      <c r="J11" s="1355"/>
      <c r="K11" s="835" t="s">
        <v>167</v>
      </c>
      <c r="L11" s="1355"/>
      <c r="M11" s="314" t="s">
        <v>145</v>
      </c>
      <c r="N11" s="3068"/>
      <c r="O11" s="3070" t="s">
        <v>1593</v>
      </c>
    </row>
    <row r="12" spans="1:15" ht="34.700000000000003" customHeight="1" thickBot="1">
      <c r="A12" s="3077"/>
      <c r="B12" s="3090"/>
      <c r="C12" s="3091"/>
      <c r="D12" s="370" t="s">
        <v>531</v>
      </c>
      <c r="E12" s="3092"/>
      <c r="F12" s="3093"/>
      <c r="G12" s="371" t="s">
        <v>59</v>
      </c>
      <c r="H12" s="371"/>
      <c r="I12" s="371"/>
      <c r="J12" s="371"/>
      <c r="K12" s="371"/>
      <c r="L12" s="371"/>
      <c r="M12" s="372"/>
      <c r="N12" s="3088"/>
      <c r="O12" s="3089"/>
    </row>
    <row r="13" spans="1:15" ht="24.75" customHeight="1">
      <c r="A13" s="3076">
        <v>2</v>
      </c>
      <c r="B13" s="3094" t="s">
        <v>240</v>
      </c>
      <c r="C13" s="3095"/>
      <c r="D13" s="3094" t="s">
        <v>525</v>
      </c>
      <c r="E13" s="3096"/>
      <c r="F13" s="3096"/>
      <c r="G13" s="3096"/>
      <c r="H13" s="3096"/>
      <c r="I13" s="3096"/>
      <c r="J13" s="3096"/>
      <c r="K13" s="3096"/>
      <c r="L13" s="3096"/>
      <c r="M13" s="3095"/>
      <c r="N13" s="3094" t="s">
        <v>241</v>
      </c>
      <c r="O13" s="3095"/>
    </row>
    <row r="14" spans="1:15" ht="54.75" customHeight="1">
      <c r="A14" s="3076"/>
      <c r="B14" s="3078"/>
      <c r="C14" s="3079"/>
      <c r="D14" s="3078"/>
      <c r="E14" s="3082"/>
      <c r="F14" s="3082"/>
      <c r="G14" s="3082"/>
      <c r="H14" s="3082"/>
      <c r="I14" s="3082"/>
      <c r="J14" s="3082"/>
      <c r="K14" s="3082"/>
      <c r="L14" s="3082"/>
      <c r="M14" s="3079"/>
      <c r="N14" s="3078"/>
      <c r="O14" s="3079"/>
    </row>
    <row r="15" spans="1:15" ht="24.75" customHeight="1">
      <c r="A15" s="3076"/>
      <c r="B15" s="3080"/>
      <c r="C15" s="3081"/>
      <c r="D15" s="369" t="s">
        <v>534</v>
      </c>
      <c r="E15" s="3083"/>
      <c r="F15" s="3084"/>
      <c r="G15" s="3084"/>
      <c r="H15" s="3084"/>
      <c r="I15" s="3085" t="s">
        <v>526</v>
      </c>
      <c r="J15" s="3086"/>
      <c r="K15" s="3083"/>
      <c r="L15" s="3084"/>
      <c r="M15" s="3087"/>
      <c r="N15" s="3080"/>
      <c r="O15" s="3081"/>
    </row>
    <row r="16" spans="1:15" ht="24.75" customHeight="1">
      <c r="A16" s="3076"/>
      <c r="B16" s="3061" t="s">
        <v>535</v>
      </c>
      <c r="C16" s="3062"/>
      <c r="D16" s="3061" t="s">
        <v>527</v>
      </c>
      <c r="E16" s="3063"/>
      <c r="F16" s="3063"/>
      <c r="G16" s="3063"/>
      <c r="H16" s="3063"/>
      <c r="I16" s="3063"/>
      <c r="J16" s="3063"/>
      <c r="K16" s="3063"/>
      <c r="L16" s="3063"/>
      <c r="M16" s="3062"/>
      <c r="N16" s="3061" t="s">
        <v>177</v>
      </c>
      <c r="O16" s="3062"/>
    </row>
    <row r="17" spans="1:15" ht="34.700000000000003" customHeight="1">
      <c r="A17" s="3076"/>
      <c r="B17" s="836" t="s">
        <v>528</v>
      </c>
      <c r="C17" s="1354"/>
      <c r="D17" s="367" t="s">
        <v>243</v>
      </c>
      <c r="E17" s="3064" t="s">
        <v>244</v>
      </c>
      <c r="F17" s="3065"/>
      <c r="G17" s="3065"/>
      <c r="H17" s="3065"/>
      <c r="I17" s="1356"/>
      <c r="J17" s="3066" t="s">
        <v>536</v>
      </c>
      <c r="K17" s="3066"/>
      <c r="L17" s="3066"/>
      <c r="M17" s="3067"/>
      <c r="N17" s="3068"/>
      <c r="O17" s="3070" t="s">
        <v>1538</v>
      </c>
    </row>
    <row r="18" spans="1:15" ht="34.700000000000003" customHeight="1">
      <c r="A18" s="3076"/>
      <c r="B18" s="836" t="s">
        <v>529</v>
      </c>
      <c r="C18" s="1354"/>
      <c r="D18" s="368" t="s">
        <v>131</v>
      </c>
      <c r="E18" s="3072"/>
      <c r="F18" s="3073"/>
      <c r="G18" s="3073"/>
      <c r="H18" s="3073"/>
      <c r="I18" s="835" t="s">
        <v>55</v>
      </c>
      <c r="J18" s="3073"/>
      <c r="K18" s="3073"/>
      <c r="L18" s="3073"/>
      <c r="M18" s="3074"/>
      <c r="N18" s="3069"/>
      <c r="O18" s="3071"/>
    </row>
    <row r="19" spans="1:15" ht="34.700000000000003" customHeight="1">
      <c r="A19" s="3076"/>
      <c r="B19" s="836" t="s">
        <v>530</v>
      </c>
      <c r="C19" s="1354"/>
      <c r="D19" s="368" t="s">
        <v>166</v>
      </c>
      <c r="E19" s="1355"/>
      <c r="F19" s="835" t="s">
        <v>167</v>
      </c>
      <c r="G19" s="1355"/>
      <c r="H19" s="835" t="s">
        <v>145</v>
      </c>
      <c r="I19" s="835" t="s">
        <v>55</v>
      </c>
      <c r="J19" s="1355"/>
      <c r="K19" s="835" t="s">
        <v>167</v>
      </c>
      <c r="L19" s="1355"/>
      <c r="M19" s="314" t="s">
        <v>145</v>
      </c>
      <c r="N19" s="3068"/>
      <c r="O19" s="3070" t="s">
        <v>1593</v>
      </c>
    </row>
    <row r="20" spans="1:15" ht="34.700000000000003" customHeight="1" thickBot="1">
      <c r="A20" s="3076"/>
      <c r="B20" s="3097"/>
      <c r="C20" s="3098"/>
      <c r="D20" s="373" t="s">
        <v>531</v>
      </c>
      <c r="E20" s="3099"/>
      <c r="F20" s="3100"/>
      <c r="G20" s="376" t="s">
        <v>59</v>
      </c>
      <c r="H20" s="376"/>
      <c r="I20" s="376"/>
      <c r="J20" s="376"/>
      <c r="K20" s="376"/>
      <c r="L20" s="376"/>
      <c r="M20" s="9"/>
      <c r="N20" s="3088"/>
      <c r="O20" s="3089"/>
    </row>
    <row r="21" spans="1:15" ht="24.75" customHeight="1">
      <c r="A21" s="3101">
        <v>3</v>
      </c>
      <c r="B21" s="3102" t="s">
        <v>240</v>
      </c>
      <c r="C21" s="3103"/>
      <c r="D21" s="3102" t="s">
        <v>525</v>
      </c>
      <c r="E21" s="3104"/>
      <c r="F21" s="3104"/>
      <c r="G21" s="3104"/>
      <c r="H21" s="3104"/>
      <c r="I21" s="3104"/>
      <c r="J21" s="3104"/>
      <c r="K21" s="3104"/>
      <c r="L21" s="3104"/>
      <c r="M21" s="3103"/>
      <c r="N21" s="3102" t="s">
        <v>241</v>
      </c>
      <c r="O21" s="3103"/>
    </row>
    <row r="22" spans="1:15" ht="54.75" customHeight="1">
      <c r="A22" s="3076"/>
      <c r="B22" s="3078"/>
      <c r="C22" s="3079"/>
      <c r="D22" s="3078"/>
      <c r="E22" s="3082"/>
      <c r="F22" s="3082"/>
      <c r="G22" s="3082"/>
      <c r="H22" s="3082"/>
      <c r="I22" s="3082"/>
      <c r="J22" s="3082"/>
      <c r="K22" s="3082"/>
      <c r="L22" s="3082"/>
      <c r="M22" s="3079"/>
      <c r="N22" s="3078"/>
      <c r="O22" s="3079"/>
    </row>
    <row r="23" spans="1:15" ht="24.75" customHeight="1">
      <c r="A23" s="3076"/>
      <c r="B23" s="3080"/>
      <c r="C23" s="3081"/>
      <c r="D23" s="369" t="s">
        <v>534</v>
      </c>
      <c r="E23" s="3083"/>
      <c r="F23" s="3084"/>
      <c r="G23" s="3084"/>
      <c r="H23" s="3084"/>
      <c r="I23" s="3085" t="s">
        <v>526</v>
      </c>
      <c r="J23" s="3086"/>
      <c r="K23" s="3083"/>
      <c r="L23" s="3084"/>
      <c r="M23" s="3087"/>
      <c r="N23" s="3080"/>
      <c r="O23" s="3081"/>
    </row>
    <row r="24" spans="1:15" ht="24.75" customHeight="1">
      <c r="A24" s="3076"/>
      <c r="B24" s="3061" t="s">
        <v>535</v>
      </c>
      <c r="C24" s="3062"/>
      <c r="D24" s="3061" t="s">
        <v>527</v>
      </c>
      <c r="E24" s="3063"/>
      <c r="F24" s="3063"/>
      <c r="G24" s="3063"/>
      <c r="H24" s="3063"/>
      <c r="I24" s="3063"/>
      <c r="J24" s="3063"/>
      <c r="K24" s="3063"/>
      <c r="L24" s="3063"/>
      <c r="M24" s="3062"/>
      <c r="N24" s="3061" t="s">
        <v>177</v>
      </c>
      <c r="O24" s="3062"/>
    </row>
    <row r="25" spans="1:15" ht="34.700000000000003" customHeight="1">
      <c r="A25" s="3076"/>
      <c r="B25" s="836" t="s">
        <v>528</v>
      </c>
      <c r="C25" s="1354"/>
      <c r="D25" s="367" t="s">
        <v>243</v>
      </c>
      <c r="E25" s="3064" t="s">
        <v>244</v>
      </c>
      <c r="F25" s="3065"/>
      <c r="G25" s="3065"/>
      <c r="H25" s="3065"/>
      <c r="I25" s="1356"/>
      <c r="J25" s="3066" t="s">
        <v>536</v>
      </c>
      <c r="K25" s="3066"/>
      <c r="L25" s="3066"/>
      <c r="M25" s="3067"/>
      <c r="N25" s="3068"/>
      <c r="O25" s="3070" t="s">
        <v>1538</v>
      </c>
    </row>
    <row r="26" spans="1:15" ht="34.700000000000003" customHeight="1">
      <c r="A26" s="3076"/>
      <c r="B26" s="836" t="s">
        <v>529</v>
      </c>
      <c r="C26" s="1354"/>
      <c r="D26" s="368" t="s">
        <v>131</v>
      </c>
      <c r="E26" s="3072"/>
      <c r="F26" s="3073"/>
      <c r="G26" s="3073"/>
      <c r="H26" s="3073"/>
      <c r="I26" s="835" t="s">
        <v>55</v>
      </c>
      <c r="J26" s="3073"/>
      <c r="K26" s="3073"/>
      <c r="L26" s="3073"/>
      <c r="M26" s="3074"/>
      <c r="N26" s="3069"/>
      <c r="O26" s="3071"/>
    </row>
    <row r="27" spans="1:15" ht="34.700000000000003" customHeight="1">
      <c r="A27" s="3076"/>
      <c r="B27" s="836" t="s">
        <v>530</v>
      </c>
      <c r="C27" s="1354"/>
      <c r="D27" s="368" t="s">
        <v>166</v>
      </c>
      <c r="E27" s="1355"/>
      <c r="F27" s="835" t="s">
        <v>167</v>
      </c>
      <c r="G27" s="1355"/>
      <c r="H27" s="835" t="s">
        <v>145</v>
      </c>
      <c r="I27" s="835" t="s">
        <v>55</v>
      </c>
      <c r="J27" s="1355"/>
      <c r="K27" s="835" t="s">
        <v>167</v>
      </c>
      <c r="L27" s="1355"/>
      <c r="M27" s="314" t="s">
        <v>145</v>
      </c>
      <c r="N27" s="3068"/>
      <c r="O27" s="3070" t="s">
        <v>1593</v>
      </c>
    </row>
    <row r="28" spans="1:15" ht="34.700000000000003" customHeight="1" thickBot="1">
      <c r="A28" s="3077"/>
      <c r="B28" s="3090"/>
      <c r="C28" s="3091"/>
      <c r="D28" s="370" t="s">
        <v>531</v>
      </c>
      <c r="E28" s="3092"/>
      <c r="F28" s="3093"/>
      <c r="G28" s="371" t="s">
        <v>59</v>
      </c>
      <c r="H28" s="371"/>
      <c r="I28" s="371"/>
      <c r="J28" s="371"/>
      <c r="K28" s="371"/>
      <c r="L28" s="371"/>
      <c r="M28" s="372"/>
      <c r="N28" s="3088"/>
      <c r="O28" s="3089"/>
    </row>
    <row r="29" spans="1:15" ht="24.75" customHeight="1">
      <c r="A29" s="3101">
        <v>4</v>
      </c>
      <c r="B29" s="3102" t="s">
        <v>240</v>
      </c>
      <c r="C29" s="3103"/>
      <c r="D29" s="3102" t="s">
        <v>525</v>
      </c>
      <c r="E29" s="3104"/>
      <c r="F29" s="3104"/>
      <c r="G29" s="3104"/>
      <c r="H29" s="3104"/>
      <c r="I29" s="3104"/>
      <c r="J29" s="3104"/>
      <c r="K29" s="3104"/>
      <c r="L29" s="3104"/>
      <c r="M29" s="3103"/>
      <c r="N29" s="3102" t="s">
        <v>241</v>
      </c>
      <c r="O29" s="3103"/>
    </row>
    <row r="30" spans="1:15" ht="54.75" customHeight="1">
      <c r="A30" s="3076"/>
      <c r="B30" s="3078"/>
      <c r="C30" s="3079"/>
      <c r="D30" s="3078"/>
      <c r="E30" s="3082"/>
      <c r="F30" s="3082"/>
      <c r="G30" s="3082"/>
      <c r="H30" s="3082"/>
      <c r="I30" s="3082"/>
      <c r="J30" s="3082"/>
      <c r="K30" s="3082"/>
      <c r="L30" s="3082"/>
      <c r="M30" s="3079"/>
      <c r="N30" s="3078"/>
      <c r="O30" s="3079"/>
    </row>
    <row r="31" spans="1:15" ht="24.75" customHeight="1">
      <c r="A31" s="3076"/>
      <c r="B31" s="3080"/>
      <c r="C31" s="3081"/>
      <c r="D31" s="369" t="s">
        <v>534</v>
      </c>
      <c r="E31" s="3083"/>
      <c r="F31" s="3084"/>
      <c r="G31" s="3084"/>
      <c r="H31" s="3084"/>
      <c r="I31" s="3085" t="s">
        <v>526</v>
      </c>
      <c r="J31" s="3086"/>
      <c r="K31" s="3083"/>
      <c r="L31" s="3084"/>
      <c r="M31" s="3087"/>
      <c r="N31" s="3080"/>
      <c r="O31" s="3081"/>
    </row>
    <row r="32" spans="1:15" ht="24.75" customHeight="1">
      <c r="A32" s="3076"/>
      <c r="B32" s="3061" t="s">
        <v>535</v>
      </c>
      <c r="C32" s="3062"/>
      <c r="D32" s="3061" t="s">
        <v>527</v>
      </c>
      <c r="E32" s="3063"/>
      <c r="F32" s="3063"/>
      <c r="G32" s="3063"/>
      <c r="H32" s="3063"/>
      <c r="I32" s="3063"/>
      <c r="J32" s="3063"/>
      <c r="K32" s="3063"/>
      <c r="L32" s="3063"/>
      <c r="M32" s="3062"/>
      <c r="N32" s="3061" t="s">
        <v>177</v>
      </c>
      <c r="O32" s="3062"/>
    </row>
    <row r="33" spans="1:21" ht="34.700000000000003" customHeight="1">
      <c r="A33" s="3076"/>
      <c r="B33" s="836" t="s">
        <v>528</v>
      </c>
      <c r="C33" s="1354"/>
      <c r="D33" s="367" t="s">
        <v>243</v>
      </c>
      <c r="E33" s="3064" t="s">
        <v>244</v>
      </c>
      <c r="F33" s="3065"/>
      <c r="G33" s="3065"/>
      <c r="H33" s="3065"/>
      <c r="I33" s="1356"/>
      <c r="J33" s="3066" t="s">
        <v>536</v>
      </c>
      <c r="K33" s="3066"/>
      <c r="L33" s="3066"/>
      <c r="M33" s="3067"/>
      <c r="N33" s="3068"/>
      <c r="O33" s="3070" t="s">
        <v>1538</v>
      </c>
    </row>
    <row r="34" spans="1:21" ht="34.700000000000003" customHeight="1">
      <c r="A34" s="3076"/>
      <c r="B34" s="836" t="s">
        <v>529</v>
      </c>
      <c r="C34" s="1354"/>
      <c r="D34" s="368" t="s">
        <v>131</v>
      </c>
      <c r="E34" s="3072"/>
      <c r="F34" s="3073"/>
      <c r="G34" s="3073"/>
      <c r="H34" s="3073"/>
      <c r="I34" s="835" t="s">
        <v>55</v>
      </c>
      <c r="J34" s="3073"/>
      <c r="K34" s="3073"/>
      <c r="L34" s="3073"/>
      <c r="M34" s="3074"/>
      <c r="N34" s="3069"/>
      <c r="O34" s="3071"/>
    </row>
    <row r="35" spans="1:21" ht="34.700000000000003" customHeight="1">
      <c r="A35" s="3076"/>
      <c r="B35" s="836" t="s">
        <v>530</v>
      </c>
      <c r="C35" s="1354"/>
      <c r="D35" s="368" t="s">
        <v>166</v>
      </c>
      <c r="E35" s="1355"/>
      <c r="F35" s="835" t="s">
        <v>167</v>
      </c>
      <c r="G35" s="1355"/>
      <c r="H35" s="835" t="s">
        <v>145</v>
      </c>
      <c r="I35" s="835" t="s">
        <v>55</v>
      </c>
      <c r="J35" s="1355"/>
      <c r="K35" s="835" t="s">
        <v>167</v>
      </c>
      <c r="L35" s="1355"/>
      <c r="M35" s="314" t="s">
        <v>145</v>
      </c>
      <c r="N35" s="3068"/>
      <c r="O35" s="3070" t="s">
        <v>1593</v>
      </c>
    </row>
    <row r="36" spans="1:21" ht="34.700000000000003" customHeight="1" thickBot="1">
      <c r="A36" s="3077"/>
      <c r="B36" s="3090"/>
      <c r="C36" s="3091"/>
      <c r="D36" s="370" t="s">
        <v>531</v>
      </c>
      <c r="E36" s="3092"/>
      <c r="F36" s="3093"/>
      <c r="G36" s="371" t="s">
        <v>59</v>
      </c>
      <c r="H36" s="371"/>
      <c r="I36" s="371"/>
      <c r="J36" s="371"/>
      <c r="K36" s="371"/>
      <c r="L36" s="371"/>
      <c r="M36" s="372"/>
      <c r="N36" s="3088"/>
      <c r="O36" s="3089"/>
    </row>
    <row r="37" spans="1:21" ht="24.75" customHeight="1">
      <c r="A37" s="3101">
        <v>5</v>
      </c>
      <c r="B37" s="3102" t="s">
        <v>240</v>
      </c>
      <c r="C37" s="3103"/>
      <c r="D37" s="3102" t="s">
        <v>525</v>
      </c>
      <c r="E37" s="3104"/>
      <c r="F37" s="3104"/>
      <c r="G37" s="3104"/>
      <c r="H37" s="3104"/>
      <c r="I37" s="3104"/>
      <c r="J37" s="3104"/>
      <c r="K37" s="3104"/>
      <c r="L37" s="3104"/>
      <c r="M37" s="3103"/>
      <c r="N37" s="3094" t="s">
        <v>241</v>
      </c>
      <c r="O37" s="3095"/>
    </row>
    <row r="38" spans="1:21" ht="54.75" customHeight="1">
      <c r="A38" s="3076"/>
      <c r="B38" s="3078"/>
      <c r="C38" s="3079"/>
      <c r="D38" s="3078"/>
      <c r="E38" s="3082"/>
      <c r="F38" s="3082"/>
      <c r="G38" s="3082"/>
      <c r="H38" s="3082"/>
      <c r="I38" s="3082"/>
      <c r="J38" s="3082"/>
      <c r="K38" s="3082"/>
      <c r="L38" s="3082"/>
      <c r="M38" s="3079"/>
      <c r="N38" s="3078"/>
      <c r="O38" s="3079"/>
    </row>
    <row r="39" spans="1:21" ht="24.75" customHeight="1">
      <c r="A39" s="3076"/>
      <c r="B39" s="3080"/>
      <c r="C39" s="3081"/>
      <c r="D39" s="369" t="s">
        <v>534</v>
      </c>
      <c r="E39" s="3083"/>
      <c r="F39" s="3084"/>
      <c r="G39" s="3084"/>
      <c r="H39" s="3084"/>
      <c r="I39" s="3085" t="s">
        <v>526</v>
      </c>
      <c r="J39" s="3086"/>
      <c r="K39" s="3083"/>
      <c r="L39" s="3084"/>
      <c r="M39" s="3087"/>
      <c r="N39" s="3080"/>
      <c r="O39" s="3081"/>
    </row>
    <row r="40" spans="1:21" ht="24.75" customHeight="1">
      <c r="A40" s="3076"/>
      <c r="B40" s="3061" t="s">
        <v>535</v>
      </c>
      <c r="C40" s="3062"/>
      <c r="D40" s="3061" t="s">
        <v>527</v>
      </c>
      <c r="E40" s="3063"/>
      <c r="F40" s="3063"/>
      <c r="G40" s="3063"/>
      <c r="H40" s="3063"/>
      <c r="I40" s="3063"/>
      <c r="J40" s="3063"/>
      <c r="K40" s="3063"/>
      <c r="L40" s="3063"/>
      <c r="M40" s="3062"/>
      <c r="N40" s="3061" t="s">
        <v>177</v>
      </c>
      <c r="O40" s="3062"/>
    </row>
    <row r="41" spans="1:21" ht="34.700000000000003" customHeight="1">
      <c r="A41" s="3076"/>
      <c r="B41" s="836" t="s">
        <v>528</v>
      </c>
      <c r="C41" s="1354"/>
      <c r="D41" s="367" t="s">
        <v>243</v>
      </c>
      <c r="E41" s="3064" t="s">
        <v>244</v>
      </c>
      <c r="F41" s="3065"/>
      <c r="G41" s="3065"/>
      <c r="H41" s="3065"/>
      <c r="I41" s="1356"/>
      <c r="J41" s="3066" t="s">
        <v>536</v>
      </c>
      <c r="K41" s="3066"/>
      <c r="L41" s="3066"/>
      <c r="M41" s="3067"/>
      <c r="N41" s="3068"/>
      <c r="O41" s="3070" t="s">
        <v>1538</v>
      </c>
    </row>
    <row r="42" spans="1:21" ht="34.700000000000003" customHeight="1">
      <c r="A42" s="3076"/>
      <c r="B42" s="836" t="s">
        <v>529</v>
      </c>
      <c r="C42" s="1354"/>
      <c r="D42" s="368" t="s">
        <v>131</v>
      </c>
      <c r="E42" s="3072"/>
      <c r="F42" s="3073"/>
      <c r="G42" s="3073"/>
      <c r="H42" s="3073"/>
      <c r="I42" s="904" t="s">
        <v>55</v>
      </c>
      <c r="J42" s="3073"/>
      <c r="K42" s="3073"/>
      <c r="L42" s="3073"/>
      <c r="M42" s="3074"/>
      <c r="N42" s="3069"/>
      <c r="O42" s="3071"/>
    </row>
    <row r="43" spans="1:21" ht="34.700000000000003" customHeight="1">
      <c r="A43" s="3076"/>
      <c r="B43" s="836" t="s">
        <v>530</v>
      </c>
      <c r="C43" s="1354"/>
      <c r="D43" s="368" t="s">
        <v>166</v>
      </c>
      <c r="E43" s="1355"/>
      <c r="F43" s="904" t="s">
        <v>167</v>
      </c>
      <c r="G43" s="1355"/>
      <c r="H43" s="904" t="s">
        <v>145</v>
      </c>
      <c r="I43" s="904" t="s">
        <v>55</v>
      </c>
      <c r="J43" s="1355"/>
      <c r="K43" s="904" t="s">
        <v>167</v>
      </c>
      <c r="L43" s="1355"/>
      <c r="M43" s="314" t="s">
        <v>145</v>
      </c>
      <c r="N43" s="3068"/>
      <c r="O43" s="3070" t="s">
        <v>1593</v>
      </c>
      <c r="U43" s="927"/>
    </row>
    <row r="44" spans="1:21" ht="34.700000000000003" customHeight="1" thickBot="1">
      <c r="A44" s="3077"/>
      <c r="B44" s="3090"/>
      <c r="C44" s="3091"/>
      <c r="D44" s="370" t="s">
        <v>531</v>
      </c>
      <c r="E44" s="3092"/>
      <c r="F44" s="3093"/>
      <c r="G44" s="371" t="s">
        <v>59</v>
      </c>
      <c r="H44" s="371"/>
      <c r="I44" s="371"/>
      <c r="J44" s="371"/>
      <c r="K44" s="371"/>
      <c r="L44" s="371"/>
      <c r="M44" s="372"/>
      <c r="N44" s="3088"/>
      <c r="O44" s="3089"/>
    </row>
    <row r="45" spans="1:21" s="869" customFormat="1" ht="24.75" customHeight="1">
      <c r="A45" s="3105">
        <v>6</v>
      </c>
      <c r="B45" s="3102" t="s">
        <v>240</v>
      </c>
      <c r="C45" s="3103"/>
      <c r="D45" s="3102" t="s">
        <v>525</v>
      </c>
      <c r="E45" s="3104"/>
      <c r="F45" s="3104"/>
      <c r="G45" s="3104"/>
      <c r="H45" s="3104"/>
      <c r="I45" s="3104"/>
      <c r="J45" s="3104"/>
      <c r="K45" s="3104"/>
      <c r="L45" s="3104"/>
      <c r="M45" s="3103"/>
      <c r="N45" s="3094" t="s">
        <v>241</v>
      </c>
      <c r="O45" s="3095"/>
    </row>
    <row r="46" spans="1:21" s="869" customFormat="1" ht="54.75" customHeight="1">
      <c r="A46" s="3106"/>
      <c r="B46" s="3078"/>
      <c r="C46" s="3079"/>
      <c r="D46" s="3078"/>
      <c r="E46" s="3082"/>
      <c r="F46" s="3082"/>
      <c r="G46" s="3082"/>
      <c r="H46" s="3082"/>
      <c r="I46" s="3082"/>
      <c r="J46" s="3082"/>
      <c r="K46" s="3082"/>
      <c r="L46" s="3082"/>
      <c r="M46" s="3079"/>
      <c r="N46" s="3078"/>
      <c r="O46" s="3079"/>
    </row>
    <row r="47" spans="1:21" s="869" customFormat="1" ht="24.75" customHeight="1">
      <c r="A47" s="3106"/>
      <c r="B47" s="3080"/>
      <c r="C47" s="3081"/>
      <c r="D47" s="369" t="s">
        <v>534</v>
      </c>
      <c r="E47" s="3083"/>
      <c r="F47" s="3084"/>
      <c r="G47" s="3084"/>
      <c r="H47" s="3084"/>
      <c r="I47" s="3085" t="s">
        <v>526</v>
      </c>
      <c r="J47" s="3086"/>
      <c r="K47" s="3083"/>
      <c r="L47" s="3084"/>
      <c r="M47" s="3087"/>
      <c r="N47" s="3080"/>
      <c r="O47" s="3081"/>
    </row>
    <row r="48" spans="1:21" s="869" customFormat="1" ht="24.75" customHeight="1">
      <c r="A48" s="3106"/>
      <c r="B48" s="3061" t="s">
        <v>535</v>
      </c>
      <c r="C48" s="3062"/>
      <c r="D48" s="3061" t="s">
        <v>527</v>
      </c>
      <c r="E48" s="3063"/>
      <c r="F48" s="3063"/>
      <c r="G48" s="3063"/>
      <c r="H48" s="3063"/>
      <c r="I48" s="3063"/>
      <c r="J48" s="3063"/>
      <c r="K48" s="3063"/>
      <c r="L48" s="3063"/>
      <c r="M48" s="3062"/>
      <c r="N48" s="3061" t="s">
        <v>177</v>
      </c>
      <c r="O48" s="3062"/>
    </row>
    <row r="49" spans="1:15" s="869" customFormat="1" ht="34.700000000000003" customHeight="1">
      <c r="A49" s="3106"/>
      <c r="B49" s="836" t="s">
        <v>528</v>
      </c>
      <c r="C49" s="1354"/>
      <c r="D49" s="367" t="s">
        <v>243</v>
      </c>
      <c r="E49" s="3064" t="s">
        <v>244</v>
      </c>
      <c r="F49" s="3065"/>
      <c r="G49" s="3065"/>
      <c r="H49" s="3065"/>
      <c r="I49" s="1356"/>
      <c r="J49" s="3066" t="s">
        <v>536</v>
      </c>
      <c r="K49" s="3066"/>
      <c r="L49" s="3066"/>
      <c r="M49" s="3067"/>
      <c r="N49" s="3068"/>
      <c r="O49" s="3070" t="s">
        <v>1538</v>
      </c>
    </row>
    <row r="50" spans="1:15" s="869" customFormat="1" ht="34.700000000000003" customHeight="1">
      <c r="A50" s="3106"/>
      <c r="B50" s="836" t="s">
        <v>529</v>
      </c>
      <c r="C50" s="1354"/>
      <c r="D50" s="368" t="s">
        <v>131</v>
      </c>
      <c r="E50" s="3072"/>
      <c r="F50" s="3073"/>
      <c r="G50" s="3073"/>
      <c r="H50" s="3073"/>
      <c r="I50" s="920" t="s">
        <v>55</v>
      </c>
      <c r="J50" s="3073"/>
      <c r="K50" s="3073"/>
      <c r="L50" s="3073"/>
      <c r="M50" s="3074"/>
      <c r="N50" s="3069"/>
      <c r="O50" s="3071"/>
    </row>
    <row r="51" spans="1:15" s="869" customFormat="1" ht="34.700000000000003" customHeight="1">
      <c r="A51" s="3106"/>
      <c r="B51" s="836" t="s">
        <v>530</v>
      </c>
      <c r="C51" s="1354"/>
      <c r="D51" s="368" t="s">
        <v>166</v>
      </c>
      <c r="E51" s="1355"/>
      <c r="F51" s="920" t="s">
        <v>167</v>
      </c>
      <c r="G51" s="1355"/>
      <c r="H51" s="920" t="s">
        <v>145</v>
      </c>
      <c r="I51" s="920" t="s">
        <v>55</v>
      </c>
      <c r="J51" s="1355"/>
      <c r="K51" s="920" t="s">
        <v>167</v>
      </c>
      <c r="L51" s="1355"/>
      <c r="M51" s="314" t="s">
        <v>145</v>
      </c>
      <c r="N51" s="3068"/>
      <c r="O51" s="3070" t="s">
        <v>1593</v>
      </c>
    </row>
    <row r="52" spans="1:15" s="869" customFormat="1" ht="34.700000000000003" customHeight="1" thickBot="1">
      <c r="A52" s="3107"/>
      <c r="B52" s="3090"/>
      <c r="C52" s="3091"/>
      <c r="D52" s="370" t="s">
        <v>531</v>
      </c>
      <c r="E52" s="3092"/>
      <c r="F52" s="3093"/>
      <c r="G52" s="371" t="s">
        <v>59</v>
      </c>
      <c r="H52" s="371"/>
      <c r="I52" s="371"/>
      <c r="J52" s="371"/>
      <c r="K52" s="371"/>
      <c r="L52" s="371"/>
      <c r="M52" s="372"/>
      <c r="N52" s="3088"/>
      <c r="O52" s="3089"/>
    </row>
    <row r="53" spans="1:15">
      <c r="A53" s="64" t="s">
        <v>242</v>
      </c>
      <c r="B53" s="64"/>
      <c r="C53" s="69"/>
      <c r="D53" s="69"/>
      <c r="E53" s="69"/>
      <c r="F53" s="69"/>
      <c r="G53" s="69"/>
      <c r="H53" s="69"/>
      <c r="I53" s="69"/>
      <c r="J53" s="69"/>
      <c r="K53" s="69"/>
      <c r="L53" s="69"/>
      <c r="M53" s="69"/>
      <c r="N53" s="69"/>
      <c r="O53" s="69"/>
    </row>
    <row r="54" spans="1:15">
      <c r="A54" s="64" t="s">
        <v>1572</v>
      </c>
      <c r="B54" s="64"/>
      <c r="C54" s="64"/>
      <c r="D54" s="64"/>
      <c r="E54" s="64"/>
      <c r="F54" s="64"/>
      <c r="G54" s="64"/>
      <c r="H54" s="64"/>
      <c r="I54" s="64"/>
      <c r="J54" s="64"/>
      <c r="K54" s="64"/>
      <c r="L54" s="64"/>
      <c r="M54" s="64"/>
      <c r="N54" s="64"/>
      <c r="O54" s="64"/>
    </row>
    <row r="55" spans="1:15">
      <c r="A55" s="388" t="s">
        <v>1540</v>
      </c>
      <c r="B55" s="388"/>
      <c r="C55" s="388"/>
      <c r="D55" s="388"/>
      <c r="E55" s="388"/>
      <c r="F55" s="388"/>
      <c r="G55" s="388"/>
      <c r="H55" s="388"/>
      <c r="I55" s="388"/>
      <c r="J55" s="388"/>
      <c r="K55" s="388"/>
      <c r="L55" s="388"/>
      <c r="M55" s="388"/>
      <c r="N55" s="388"/>
      <c r="O55" s="388"/>
    </row>
    <row r="56" spans="1:15">
      <c r="A56" s="388" t="s">
        <v>1539</v>
      </c>
      <c r="B56" s="388"/>
      <c r="C56" s="388"/>
      <c r="D56" s="388"/>
      <c r="E56" s="388"/>
      <c r="F56" s="388"/>
      <c r="G56" s="388"/>
      <c r="H56" s="388"/>
      <c r="I56" s="388"/>
      <c r="J56" s="388"/>
      <c r="K56" s="388"/>
      <c r="L56" s="388"/>
      <c r="M56" s="388"/>
      <c r="N56" s="388"/>
      <c r="O56" s="388"/>
    </row>
  </sheetData>
  <sheetProtection sheet="1" objects="1" scenarios="1" formatCells="0" formatRows="0"/>
  <mergeCells count="142">
    <mergeCell ref="A45:A52"/>
    <mergeCell ref="B45:C45"/>
    <mergeCell ref="D45:M45"/>
    <mergeCell ref="N45:O45"/>
    <mergeCell ref="B46:C47"/>
    <mergeCell ref="D46:M46"/>
    <mergeCell ref="N46:O47"/>
    <mergeCell ref="E47:H47"/>
    <mergeCell ref="I47:J47"/>
    <mergeCell ref="K47:M47"/>
    <mergeCell ref="B48:C48"/>
    <mergeCell ref="D48:M48"/>
    <mergeCell ref="N48:O48"/>
    <mergeCell ref="E49:H49"/>
    <mergeCell ref="J49:M49"/>
    <mergeCell ref="N49:N50"/>
    <mergeCell ref="O49:O50"/>
    <mergeCell ref="E50:H50"/>
    <mergeCell ref="J50:M50"/>
    <mergeCell ref="N51:N52"/>
    <mergeCell ref="O51:O52"/>
    <mergeCell ref="B52:C52"/>
    <mergeCell ref="E52:F52"/>
    <mergeCell ref="N43:N44"/>
    <mergeCell ref="O43:O44"/>
    <mergeCell ref="B44:C44"/>
    <mergeCell ref="E44:F44"/>
    <mergeCell ref="E41:H41"/>
    <mergeCell ref="J41:M41"/>
    <mergeCell ref="N41:N42"/>
    <mergeCell ref="O41:O42"/>
    <mergeCell ref="E42:H42"/>
    <mergeCell ref="J42:M42"/>
    <mergeCell ref="A37:A44"/>
    <mergeCell ref="B37:C37"/>
    <mergeCell ref="D37:M37"/>
    <mergeCell ref="N37:O37"/>
    <mergeCell ref="B38:C39"/>
    <mergeCell ref="D38:M38"/>
    <mergeCell ref="E33:H33"/>
    <mergeCell ref="J33:M33"/>
    <mergeCell ref="N33:N34"/>
    <mergeCell ref="O33:O34"/>
    <mergeCell ref="E34:H34"/>
    <mergeCell ref="J34:M34"/>
    <mergeCell ref="A29:A36"/>
    <mergeCell ref="N38:O39"/>
    <mergeCell ref="E39:H39"/>
    <mergeCell ref="I39:J39"/>
    <mergeCell ref="K39:M39"/>
    <mergeCell ref="B40:C40"/>
    <mergeCell ref="D40:M40"/>
    <mergeCell ref="N40:O40"/>
    <mergeCell ref="N35:N36"/>
    <mergeCell ref="O35:O36"/>
    <mergeCell ref="B36:C36"/>
    <mergeCell ref="E36:F36"/>
    <mergeCell ref="N30:O31"/>
    <mergeCell ref="E31:H31"/>
    <mergeCell ref="I31:J31"/>
    <mergeCell ref="K31:M31"/>
    <mergeCell ref="B32:C32"/>
    <mergeCell ref="D32:M32"/>
    <mergeCell ref="N32:O32"/>
    <mergeCell ref="N27:N28"/>
    <mergeCell ref="O27:O28"/>
    <mergeCell ref="B28:C28"/>
    <mergeCell ref="E28:F28"/>
    <mergeCell ref="B29:C29"/>
    <mergeCell ref="D29:M29"/>
    <mergeCell ref="N29:O29"/>
    <mergeCell ref="B30:C31"/>
    <mergeCell ref="D30:M30"/>
    <mergeCell ref="B24:C24"/>
    <mergeCell ref="D24:M24"/>
    <mergeCell ref="N24:O24"/>
    <mergeCell ref="N19:N20"/>
    <mergeCell ref="O19:O20"/>
    <mergeCell ref="B20:C20"/>
    <mergeCell ref="E20:F20"/>
    <mergeCell ref="A21:A28"/>
    <mergeCell ref="B21:C21"/>
    <mergeCell ref="D21:M21"/>
    <mergeCell ref="N21:O21"/>
    <mergeCell ref="B22:C23"/>
    <mergeCell ref="D22:M22"/>
    <mergeCell ref="E25:H25"/>
    <mergeCell ref="J25:M25"/>
    <mergeCell ref="N25:N26"/>
    <mergeCell ref="O25:O26"/>
    <mergeCell ref="E26:H26"/>
    <mergeCell ref="J26:M26"/>
    <mergeCell ref="N22:O23"/>
    <mergeCell ref="E23:H23"/>
    <mergeCell ref="I23:J23"/>
    <mergeCell ref="K23:M23"/>
    <mergeCell ref="B16:C16"/>
    <mergeCell ref="D16:M16"/>
    <mergeCell ref="N16:O16"/>
    <mergeCell ref="N11:N12"/>
    <mergeCell ref="O11:O12"/>
    <mergeCell ref="B12:C12"/>
    <mergeCell ref="E12:F12"/>
    <mergeCell ref="A13:A20"/>
    <mergeCell ref="B13:C13"/>
    <mergeCell ref="D13:M13"/>
    <mergeCell ref="N13:O13"/>
    <mergeCell ref="B14:C15"/>
    <mergeCell ref="D14:M14"/>
    <mergeCell ref="E17:H17"/>
    <mergeCell ref="J17:M17"/>
    <mergeCell ref="N17:N18"/>
    <mergeCell ref="O17:O18"/>
    <mergeCell ref="E18:H18"/>
    <mergeCell ref="J18:M18"/>
    <mergeCell ref="N14:O15"/>
    <mergeCell ref="E15:H15"/>
    <mergeCell ref="I15:J15"/>
    <mergeCell ref="K15:M15"/>
    <mergeCell ref="A2:O2"/>
    <mergeCell ref="B3:C3"/>
    <mergeCell ref="D3:J3"/>
    <mergeCell ref="K3:N3"/>
    <mergeCell ref="B5:C5"/>
    <mergeCell ref="D5:M5"/>
    <mergeCell ref="N5:O5"/>
    <mergeCell ref="E9:H9"/>
    <mergeCell ref="J9:M9"/>
    <mergeCell ref="N9:N10"/>
    <mergeCell ref="O9:O10"/>
    <mergeCell ref="E10:H10"/>
    <mergeCell ref="J10:M10"/>
    <mergeCell ref="A6:A12"/>
    <mergeCell ref="B6:C7"/>
    <mergeCell ref="D6:M6"/>
    <mergeCell ref="N6:O7"/>
    <mergeCell ref="E7:H7"/>
    <mergeCell ref="I7:J7"/>
    <mergeCell ref="K7:M7"/>
    <mergeCell ref="B8:C8"/>
    <mergeCell ref="D8:M8"/>
    <mergeCell ref="N8:O8"/>
  </mergeCells>
  <phoneticPr fontId="14"/>
  <conditionalFormatting sqref="B6">
    <cfRule type="cellIs" dxfId="224" priority="87" stopIfTrue="1" operator="equal">
      <formula>""</formula>
    </cfRule>
  </conditionalFormatting>
  <conditionalFormatting sqref="B14">
    <cfRule type="cellIs" dxfId="223" priority="75" stopIfTrue="1" operator="equal">
      <formula>""</formula>
    </cfRule>
  </conditionalFormatting>
  <conditionalFormatting sqref="B22">
    <cfRule type="cellIs" dxfId="222" priority="64" stopIfTrue="1" operator="equal">
      <formula>""</formula>
    </cfRule>
  </conditionalFormatting>
  <conditionalFormatting sqref="B30">
    <cfRule type="cellIs" dxfId="221" priority="54" stopIfTrue="1" operator="equal">
      <formula>""</formula>
    </cfRule>
  </conditionalFormatting>
  <conditionalFormatting sqref="B38">
    <cfRule type="cellIs" dxfId="220" priority="44" stopIfTrue="1" operator="equal">
      <formula>""</formula>
    </cfRule>
  </conditionalFormatting>
  <conditionalFormatting sqref="B46">
    <cfRule type="cellIs" dxfId="219" priority="11" stopIfTrue="1" operator="equal">
      <formula>""</formula>
    </cfRule>
  </conditionalFormatting>
  <conditionalFormatting sqref="C9:C11">
    <cfRule type="cellIs" dxfId="218" priority="86" stopIfTrue="1" operator="equal">
      <formula>""</formula>
    </cfRule>
  </conditionalFormatting>
  <conditionalFormatting sqref="C17:C19">
    <cfRule type="cellIs" dxfId="217" priority="74" stopIfTrue="1" operator="equal">
      <formula>""</formula>
    </cfRule>
  </conditionalFormatting>
  <conditionalFormatting sqref="C25:C27">
    <cfRule type="cellIs" dxfId="216" priority="63" stopIfTrue="1" operator="equal">
      <formula>""</formula>
    </cfRule>
  </conditionalFormatting>
  <conditionalFormatting sqref="C33:C35">
    <cfRule type="cellIs" dxfId="215" priority="53" stopIfTrue="1" operator="equal">
      <formula>""</formula>
    </cfRule>
  </conditionalFormatting>
  <conditionalFormatting sqref="C41:C43">
    <cfRule type="cellIs" dxfId="214" priority="43" stopIfTrue="1" operator="equal">
      <formula>""</formula>
    </cfRule>
  </conditionalFormatting>
  <conditionalFormatting sqref="C49:C51">
    <cfRule type="cellIs" dxfId="213" priority="10" stopIfTrue="1" operator="equal">
      <formula>""</formula>
    </cfRule>
  </conditionalFormatting>
  <conditionalFormatting sqref="D7:E7">
    <cfRule type="cellIs" dxfId="212" priority="88" stopIfTrue="1" operator="equal">
      <formula>""</formula>
    </cfRule>
  </conditionalFormatting>
  <conditionalFormatting sqref="D11:E12">
    <cfRule type="cellIs" dxfId="211" priority="79" stopIfTrue="1" operator="equal">
      <formula>""</formula>
    </cfRule>
  </conditionalFormatting>
  <conditionalFormatting sqref="D15:E15">
    <cfRule type="cellIs" dxfId="210" priority="76" stopIfTrue="1" operator="equal">
      <formula>""</formula>
    </cfRule>
  </conditionalFormatting>
  <conditionalFormatting sqref="D19:E20">
    <cfRule type="cellIs" dxfId="209" priority="68" stopIfTrue="1" operator="equal">
      <formula>""</formula>
    </cfRule>
  </conditionalFormatting>
  <conditionalFormatting sqref="D23:E23">
    <cfRule type="cellIs" dxfId="208" priority="14" stopIfTrue="1" operator="equal">
      <formula>""</formula>
    </cfRule>
  </conditionalFormatting>
  <conditionalFormatting sqref="D27:E28">
    <cfRule type="cellIs" dxfId="207" priority="26" stopIfTrue="1" operator="equal">
      <formula>""</formula>
    </cfRule>
  </conditionalFormatting>
  <conditionalFormatting sqref="D31:E31">
    <cfRule type="cellIs" dxfId="206" priority="55" stopIfTrue="1" operator="equal">
      <formula>""</formula>
    </cfRule>
  </conditionalFormatting>
  <conditionalFormatting sqref="D35:E36">
    <cfRule type="cellIs" dxfId="205" priority="25" stopIfTrue="1" operator="equal">
      <formula>""</formula>
    </cfRule>
  </conditionalFormatting>
  <conditionalFormatting sqref="D39:E39">
    <cfRule type="cellIs" dxfId="204" priority="45" stopIfTrue="1" operator="equal">
      <formula>""</formula>
    </cfRule>
  </conditionalFormatting>
  <conditionalFormatting sqref="D43:E44 D51:E52">
    <cfRule type="cellIs" dxfId="203" priority="24" stopIfTrue="1" operator="equal">
      <formula>""</formula>
    </cfRule>
  </conditionalFormatting>
  <conditionalFormatting sqref="D47:E47">
    <cfRule type="cellIs" dxfId="202" priority="12" stopIfTrue="1" operator="equal">
      <formula>""</formula>
    </cfRule>
  </conditionalFormatting>
  <conditionalFormatting sqref="D6:J6">
    <cfRule type="cellIs" dxfId="201" priority="89" stopIfTrue="1" operator="equal">
      <formula>""</formula>
    </cfRule>
  </conditionalFormatting>
  <conditionalFormatting sqref="D14:J14">
    <cfRule type="cellIs" dxfId="200" priority="77" stopIfTrue="1" operator="equal">
      <formula>""</formula>
    </cfRule>
  </conditionalFormatting>
  <conditionalFormatting sqref="D22:J22">
    <cfRule type="cellIs" dxfId="199" priority="66" stopIfTrue="1" operator="equal">
      <formula>""</formula>
    </cfRule>
  </conditionalFormatting>
  <conditionalFormatting sqref="D30:J30">
    <cfRule type="cellIs" dxfId="198" priority="56" stopIfTrue="1" operator="equal">
      <formula>""</formula>
    </cfRule>
  </conditionalFormatting>
  <conditionalFormatting sqref="D38:J38">
    <cfRule type="cellIs" dxfId="197" priority="46" stopIfTrue="1" operator="equal">
      <formula>""</formula>
    </cfRule>
  </conditionalFormatting>
  <conditionalFormatting sqref="D46:J46">
    <cfRule type="cellIs" dxfId="196" priority="13" stopIfTrue="1" operator="equal">
      <formula>""</formula>
    </cfRule>
  </conditionalFormatting>
  <conditionalFormatting sqref="E10">
    <cfRule type="cellIs" dxfId="195" priority="83" stopIfTrue="1" operator="equal">
      <formula>""</formula>
    </cfRule>
  </conditionalFormatting>
  <conditionalFormatting sqref="E18">
    <cfRule type="cellIs" dxfId="194" priority="34" stopIfTrue="1" operator="equal">
      <formula>""</formula>
    </cfRule>
  </conditionalFormatting>
  <conditionalFormatting sqref="E26">
    <cfRule type="cellIs" dxfId="193" priority="32" stopIfTrue="1" operator="equal">
      <formula>""</formula>
    </cfRule>
  </conditionalFormatting>
  <conditionalFormatting sqref="E34">
    <cfRule type="cellIs" dxfId="192" priority="30" stopIfTrue="1" operator="equal">
      <formula>""</formula>
    </cfRule>
  </conditionalFormatting>
  <conditionalFormatting sqref="E42">
    <cfRule type="cellIs" dxfId="191" priority="28" stopIfTrue="1" operator="equal">
      <formula>""</formula>
    </cfRule>
  </conditionalFormatting>
  <conditionalFormatting sqref="E50">
    <cfRule type="cellIs" dxfId="190" priority="4" stopIfTrue="1" operator="equal">
      <formula>""</formula>
    </cfRule>
  </conditionalFormatting>
  <conditionalFormatting sqref="G11">
    <cfRule type="cellIs" dxfId="189" priority="84" stopIfTrue="1" operator="equal">
      <formula>""</formula>
    </cfRule>
  </conditionalFormatting>
  <conditionalFormatting sqref="G19">
    <cfRule type="cellIs" dxfId="188" priority="72" stopIfTrue="1" operator="equal">
      <formula>""</formula>
    </cfRule>
  </conditionalFormatting>
  <conditionalFormatting sqref="G27">
    <cfRule type="cellIs" dxfId="187" priority="61" stopIfTrue="1" operator="equal">
      <formula>""</formula>
    </cfRule>
  </conditionalFormatting>
  <conditionalFormatting sqref="G35">
    <cfRule type="cellIs" dxfId="186" priority="51" stopIfTrue="1" operator="equal">
      <formula>""</formula>
    </cfRule>
  </conditionalFormatting>
  <conditionalFormatting sqref="G43">
    <cfRule type="cellIs" dxfId="185" priority="41" stopIfTrue="1" operator="equal">
      <formula>""</formula>
    </cfRule>
  </conditionalFormatting>
  <conditionalFormatting sqref="G51">
    <cfRule type="cellIs" dxfId="184" priority="8" stopIfTrue="1" operator="equal">
      <formula>""</formula>
    </cfRule>
  </conditionalFormatting>
  <conditionalFormatting sqref="I9">
    <cfRule type="cellIs" dxfId="183" priority="80" stopIfTrue="1" operator="equal">
      <formula>""</formula>
    </cfRule>
  </conditionalFormatting>
  <conditionalFormatting sqref="I17">
    <cfRule type="cellIs" dxfId="182" priority="69" stopIfTrue="1" operator="equal">
      <formula>""</formula>
    </cfRule>
  </conditionalFormatting>
  <conditionalFormatting sqref="I25">
    <cfRule type="cellIs" dxfId="181" priority="58" stopIfTrue="1" operator="equal">
      <formula>""</formula>
    </cfRule>
  </conditionalFormatting>
  <conditionalFormatting sqref="I33">
    <cfRule type="cellIs" dxfId="180" priority="48" stopIfTrue="1" operator="equal">
      <formula>""</formula>
    </cfRule>
  </conditionalFormatting>
  <conditionalFormatting sqref="I41">
    <cfRule type="cellIs" dxfId="179" priority="38" stopIfTrue="1" operator="equal">
      <formula>""</formula>
    </cfRule>
  </conditionalFormatting>
  <conditionalFormatting sqref="I49">
    <cfRule type="cellIs" dxfId="178" priority="6" stopIfTrue="1" operator="equal">
      <formula>""</formula>
    </cfRule>
  </conditionalFormatting>
  <conditionalFormatting sqref="J10:J11">
    <cfRule type="cellIs" dxfId="177" priority="35" stopIfTrue="1" operator="equal">
      <formula>""</formula>
    </cfRule>
  </conditionalFormatting>
  <conditionalFormatting sqref="J18:J19">
    <cfRule type="cellIs" dxfId="176" priority="33" stopIfTrue="1" operator="equal">
      <formula>""</formula>
    </cfRule>
  </conditionalFormatting>
  <conditionalFormatting sqref="J26:J27">
    <cfRule type="cellIs" dxfId="175" priority="31" stopIfTrue="1" operator="equal">
      <formula>""</formula>
    </cfRule>
  </conditionalFormatting>
  <conditionalFormatting sqref="J34:J35">
    <cfRule type="cellIs" dxfId="174" priority="29" stopIfTrue="1" operator="equal">
      <formula>""</formula>
    </cfRule>
  </conditionalFormatting>
  <conditionalFormatting sqref="J42:J43">
    <cfRule type="cellIs" dxfId="173" priority="27" stopIfTrue="1" operator="equal">
      <formula>""</formula>
    </cfRule>
  </conditionalFormatting>
  <conditionalFormatting sqref="J50:J51">
    <cfRule type="cellIs" dxfId="172" priority="3" stopIfTrue="1" operator="equal">
      <formula>""</formula>
    </cfRule>
  </conditionalFormatting>
  <conditionalFormatting sqref="K7">
    <cfRule type="cellIs" dxfId="171" priority="78" stopIfTrue="1" operator="equal">
      <formula>""</formula>
    </cfRule>
  </conditionalFormatting>
  <conditionalFormatting sqref="K15">
    <cfRule type="cellIs" dxfId="170" priority="67" stopIfTrue="1" operator="equal">
      <formula>""</formula>
    </cfRule>
  </conditionalFormatting>
  <conditionalFormatting sqref="K23">
    <cfRule type="cellIs" dxfId="169" priority="57" stopIfTrue="1" operator="equal">
      <formula>""</formula>
    </cfRule>
  </conditionalFormatting>
  <conditionalFormatting sqref="K31">
    <cfRule type="cellIs" dxfId="168" priority="47" stopIfTrue="1" operator="equal">
      <formula>""</formula>
    </cfRule>
  </conditionalFormatting>
  <conditionalFormatting sqref="K39">
    <cfRule type="cellIs" dxfId="167" priority="37" stopIfTrue="1" operator="equal">
      <formula>""</formula>
    </cfRule>
  </conditionalFormatting>
  <conditionalFormatting sqref="K47">
    <cfRule type="cellIs" dxfId="166" priority="5" stopIfTrue="1" operator="equal">
      <formula>""</formula>
    </cfRule>
  </conditionalFormatting>
  <conditionalFormatting sqref="L11">
    <cfRule type="cellIs" dxfId="165" priority="81" stopIfTrue="1" operator="equal">
      <formula>""</formula>
    </cfRule>
  </conditionalFormatting>
  <conditionalFormatting sqref="L19">
    <cfRule type="cellIs" dxfId="164" priority="70" stopIfTrue="1" operator="equal">
      <formula>""</formula>
    </cfRule>
  </conditionalFormatting>
  <conditionalFormatting sqref="L27">
    <cfRule type="cellIs" dxfId="163" priority="59" stopIfTrue="1" operator="equal">
      <formula>""</formula>
    </cfRule>
  </conditionalFormatting>
  <conditionalFormatting sqref="L35">
    <cfRule type="cellIs" dxfId="162" priority="49" stopIfTrue="1" operator="equal">
      <formula>""</formula>
    </cfRule>
  </conditionalFormatting>
  <conditionalFormatting sqref="L43">
    <cfRule type="cellIs" dxfId="161" priority="39" stopIfTrue="1" operator="equal">
      <formula>""</formula>
    </cfRule>
  </conditionalFormatting>
  <conditionalFormatting sqref="L51">
    <cfRule type="cellIs" dxfId="160" priority="7" stopIfTrue="1" operator="equal">
      <formula>""</formula>
    </cfRule>
  </conditionalFormatting>
  <conditionalFormatting sqref="N6">
    <cfRule type="cellIs" dxfId="159" priority="85" stopIfTrue="1" operator="equal">
      <formula>""</formula>
    </cfRule>
  </conditionalFormatting>
  <conditionalFormatting sqref="N9">
    <cfRule type="cellIs" dxfId="158" priority="23" operator="equal">
      <formula>""</formula>
    </cfRule>
  </conditionalFormatting>
  <conditionalFormatting sqref="N11">
    <cfRule type="cellIs" dxfId="157" priority="36" operator="equal">
      <formula>""</formula>
    </cfRule>
  </conditionalFormatting>
  <conditionalFormatting sqref="N14">
    <cfRule type="cellIs" dxfId="156" priority="73" stopIfTrue="1" operator="equal">
      <formula>""</formula>
    </cfRule>
  </conditionalFormatting>
  <conditionalFormatting sqref="N17">
    <cfRule type="cellIs" dxfId="155" priority="22" operator="equal">
      <formula>""</formula>
    </cfRule>
  </conditionalFormatting>
  <conditionalFormatting sqref="N19">
    <cfRule type="cellIs" dxfId="154" priority="21" operator="equal">
      <formula>""</formula>
    </cfRule>
  </conditionalFormatting>
  <conditionalFormatting sqref="N22">
    <cfRule type="cellIs" dxfId="153" priority="62" stopIfTrue="1" operator="equal">
      <formula>""</formula>
    </cfRule>
  </conditionalFormatting>
  <conditionalFormatting sqref="N25">
    <cfRule type="cellIs" dxfId="152" priority="20" operator="equal">
      <formula>""</formula>
    </cfRule>
  </conditionalFormatting>
  <conditionalFormatting sqref="N27">
    <cfRule type="cellIs" dxfId="151" priority="19" operator="equal">
      <formula>""</formula>
    </cfRule>
  </conditionalFormatting>
  <conditionalFormatting sqref="N30">
    <cfRule type="cellIs" dxfId="150" priority="52" stopIfTrue="1" operator="equal">
      <formula>""</formula>
    </cfRule>
  </conditionalFormatting>
  <conditionalFormatting sqref="N33">
    <cfRule type="cellIs" dxfId="149" priority="18" operator="equal">
      <formula>""</formula>
    </cfRule>
  </conditionalFormatting>
  <conditionalFormatting sqref="N35">
    <cfRule type="cellIs" dxfId="148" priority="17" operator="equal">
      <formula>""</formula>
    </cfRule>
  </conditionalFormatting>
  <conditionalFormatting sqref="N38">
    <cfRule type="cellIs" dxfId="147" priority="42" stopIfTrue="1" operator="equal">
      <formula>""</formula>
    </cfRule>
  </conditionalFormatting>
  <conditionalFormatting sqref="N41">
    <cfRule type="cellIs" dxfId="146" priority="16" operator="equal">
      <formula>""</formula>
    </cfRule>
  </conditionalFormatting>
  <conditionalFormatting sqref="N43">
    <cfRule type="cellIs" dxfId="145" priority="15" operator="equal">
      <formula>""</formula>
    </cfRule>
  </conditionalFormatting>
  <conditionalFormatting sqref="N46">
    <cfRule type="cellIs" dxfId="144" priority="9" stopIfTrue="1" operator="equal">
      <formula>""</formula>
    </cfRule>
  </conditionalFormatting>
  <conditionalFormatting sqref="N49">
    <cfRule type="cellIs" dxfId="143" priority="2" operator="equal">
      <formula>""</formula>
    </cfRule>
  </conditionalFormatting>
  <conditionalFormatting sqref="N51">
    <cfRule type="cellIs" dxfId="142" priority="1" operator="equal">
      <formula>""</formula>
    </cfRule>
  </conditionalFormatting>
  <dataValidations count="2">
    <dataValidation type="list" allowBlank="1" showInputMessage="1" showErrorMessage="1" sqref="N9:N12 N17:N20 N25:N28 N33:N36 N41:N44 N49:N52" xr:uid="{00000000-0002-0000-1700-000000000000}">
      <formula1>"✔"</formula1>
    </dataValidation>
    <dataValidation imeMode="hiragana" allowBlank="1" showInputMessage="1" showErrorMessage="1" sqref="C9:C11 K7 E10:E12 B6 N6 J34:J35 F6:J6 G11 I9 L11 D6:E7 D11:D12 C17:C19 K15 J10:J11 B14 N14 E18:E20 F14:J14 G19 I17 L19 D14:E15 D19:D20 C25:C27 K23 J18:J19 B22 N22 J42:J43 F22:J22 G27 I25 L27 D22:E23 D27:D28 C33:C35 K31 J26:J27 B30 N30 E26:E28 F30:J30 G35 I33 L35 D30:E31 D35:D36 C41:C43 K39 E42:E44 B38 N38 E34:E36 F38:J38 G43 I41 L43 D38:E39 D43:D44 J50:J51 C49:C51 K47 E50:E52 B46 N46 F46:J46 G51 I49 L51 D46:E47 D51:D52" xr:uid="{00000000-0002-0000-1700-000001000000}"/>
  </dataValidations>
  <printOptions horizontalCentered="1"/>
  <pageMargins left="0.62992125984251968" right="0.62992125984251968" top="0.39370078740157483" bottom="0.39370078740157483" header="0" footer="0.19685039370078741"/>
  <pageSetup paperSize="9" scale="47" fitToHeight="0" orientation="portrait" r:id="rId1"/>
  <headerFooter scaleWithDoc="0">
    <oddFooter>&amp;R令和８年４月１日以降に申請する訓練科から適用</oddFooter>
  </headerFooter>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pageSetUpPr fitToPage="1"/>
  </sheetPr>
  <dimension ref="A1:P28"/>
  <sheetViews>
    <sheetView view="pageBreakPreview" zoomScale="85" zoomScaleNormal="100" zoomScaleSheetLayoutView="85" workbookViewId="0">
      <selection activeCell="D8" sqref="D8:P8"/>
    </sheetView>
  </sheetViews>
  <sheetFormatPr defaultColWidth="12.625" defaultRowHeight="30" customHeight="1"/>
  <cols>
    <col min="1" max="2" width="3.625" style="69" customWidth="1"/>
    <col min="3" max="15" width="5.625" style="69" customWidth="1"/>
    <col min="16" max="16" width="15.625" style="69" customWidth="1"/>
    <col min="17" max="17" width="4.625" style="69" customWidth="1"/>
    <col min="18" max="16384" width="12.625" style="69"/>
  </cols>
  <sheetData>
    <row r="1" spans="1:16" ht="20.100000000000001" customHeight="1">
      <c r="P1" s="66" t="s">
        <v>540</v>
      </c>
    </row>
    <row r="2" spans="1:16" ht="9.9499999999999993" customHeight="1">
      <c r="P2" s="120"/>
    </row>
    <row r="3" spans="1:16" ht="30" customHeight="1">
      <c r="A3" s="3111" t="s">
        <v>245</v>
      </c>
      <c r="B3" s="3111"/>
      <c r="C3" s="3111"/>
      <c r="D3" s="3111"/>
      <c r="E3" s="3111"/>
      <c r="F3" s="3111"/>
      <c r="G3" s="3111"/>
      <c r="H3" s="3111"/>
      <c r="I3" s="3111"/>
      <c r="J3" s="3111"/>
      <c r="K3" s="3111"/>
      <c r="L3" s="3111"/>
      <c r="M3" s="3111"/>
      <c r="N3" s="3111"/>
      <c r="O3" s="3111"/>
      <c r="P3" s="3111"/>
    </row>
    <row r="4" spans="1:16" ht="20.100000000000001" customHeight="1">
      <c r="A4" s="121"/>
      <c r="B4" s="121"/>
      <c r="C4" s="121"/>
      <c r="D4" s="204"/>
      <c r="E4" s="121"/>
      <c r="F4" s="121"/>
      <c r="G4" s="121"/>
      <c r="H4" s="121"/>
      <c r="I4" s="121"/>
      <c r="J4" s="121"/>
      <c r="K4" s="121"/>
      <c r="L4" s="121"/>
      <c r="M4" s="121"/>
      <c r="N4" s="121"/>
      <c r="O4" s="121"/>
      <c r="P4" s="121"/>
    </row>
    <row r="5" spans="1:16" ht="24.95" customHeight="1">
      <c r="A5" s="3112" t="s">
        <v>160</v>
      </c>
      <c r="B5" s="3112"/>
      <c r="C5" s="3112"/>
      <c r="D5" s="3112"/>
      <c r="E5" s="3112"/>
      <c r="F5" s="3113" t="str">
        <f>IF(様式1!L11="","",様式1!L11)</f>
        <v/>
      </c>
      <c r="G5" s="3113"/>
      <c r="H5" s="3113"/>
      <c r="I5" s="3113"/>
      <c r="J5" s="3113"/>
      <c r="K5" s="3113"/>
      <c r="L5" s="3113"/>
      <c r="M5" s="70"/>
      <c r="N5" s="70"/>
      <c r="O5" s="215" t="s">
        <v>246</v>
      </c>
      <c r="P5" s="1357"/>
    </row>
    <row r="6" spans="1:16" ht="20.100000000000001" customHeight="1" thickBot="1">
      <c r="A6" s="67"/>
      <c r="B6" s="67"/>
      <c r="C6" s="67"/>
      <c r="D6" s="205"/>
      <c r="E6" s="67"/>
      <c r="F6" s="62"/>
      <c r="G6" s="62"/>
      <c r="H6" s="62"/>
      <c r="I6" s="62"/>
      <c r="J6" s="206"/>
      <c r="K6" s="62"/>
      <c r="M6" s="62"/>
      <c r="N6" s="62"/>
      <c r="O6" s="62"/>
    </row>
    <row r="7" spans="1:16" ht="39.950000000000003" customHeight="1" thickBot="1">
      <c r="A7" s="3114" t="s">
        <v>161</v>
      </c>
      <c r="B7" s="3115"/>
      <c r="C7" s="3116"/>
      <c r="D7" s="3120" t="str">
        <f>IF(様式1!G36="","",様式1!G36)</f>
        <v/>
      </c>
      <c r="E7" s="3121"/>
      <c r="F7" s="3121"/>
      <c r="G7" s="3121"/>
      <c r="H7" s="3121"/>
      <c r="I7" s="3121"/>
      <c r="J7" s="3121"/>
      <c r="K7" s="3121"/>
      <c r="L7" s="3121"/>
      <c r="M7" s="3121"/>
      <c r="N7" s="3121"/>
      <c r="O7" s="3121"/>
      <c r="P7" s="3122"/>
    </row>
    <row r="8" spans="1:16" ht="69.95" customHeight="1" thickBot="1">
      <c r="A8" s="3108" t="s">
        <v>247</v>
      </c>
      <c r="B8" s="3109"/>
      <c r="C8" s="3110"/>
      <c r="D8" s="3117"/>
      <c r="E8" s="3118"/>
      <c r="F8" s="3118"/>
      <c r="G8" s="3118"/>
      <c r="H8" s="3118"/>
      <c r="I8" s="3118"/>
      <c r="J8" s="3118"/>
      <c r="K8" s="3118"/>
      <c r="L8" s="3118"/>
      <c r="M8" s="3118"/>
      <c r="N8" s="3118"/>
      <c r="O8" s="3118"/>
      <c r="P8" s="3119"/>
    </row>
    <row r="9" spans="1:16" ht="20.100000000000001" customHeight="1">
      <c r="A9" s="3123" t="s">
        <v>248</v>
      </c>
      <c r="B9" s="3125" t="s">
        <v>171</v>
      </c>
      <c r="C9" s="3126"/>
      <c r="D9" s="3126"/>
      <c r="E9" s="3127"/>
      <c r="F9" s="3125" t="s">
        <v>172</v>
      </c>
      <c r="G9" s="3126"/>
      <c r="H9" s="3126"/>
      <c r="I9" s="3126"/>
      <c r="J9" s="3126"/>
      <c r="K9" s="3126"/>
      <c r="L9" s="3126"/>
      <c r="M9" s="3126"/>
      <c r="N9" s="3126"/>
      <c r="O9" s="3126"/>
      <c r="P9" s="122" t="s">
        <v>166</v>
      </c>
    </row>
    <row r="10" spans="1:16" ht="30" customHeight="1">
      <c r="A10" s="3123"/>
      <c r="B10" s="3128" t="s">
        <v>173</v>
      </c>
      <c r="C10" s="3129"/>
      <c r="D10" s="3130"/>
      <c r="E10" s="3131"/>
      <c r="F10" s="3132"/>
      <c r="G10" s="3133"/>
      <c r="H10" s="3133"/>
      <c r="I10" s="3133"/>
      <c r="J10" s="3133"/>
      <c r="K10" s="3133"/>
      <c r="L10" s="3133"/>
      <c r="M10" s="3133"/>
      <c r="N10" s="3133"/>
      <c r="O10" s="3133"/>
      <c r="P10" s="1360"/>
    </row>
    <row r="11" spans="1:16" ht="30" customHeight="1">
      <c r="A11" s="3123"/>
      <c r="B11" s="3128"/>
      <c r="C11" s="3134"/>
      <c r="D11" s="3135"/>
      <c r="E11" s="3136"/>
      <c r="F11" s="3137"/>
      <c r="G11" s="3138"/>
      <c r="H11" s="3138"/>
      <c r="I11" s="3138"/>
      <c r="J11" s="3138"/>
      <c r="K11" s="3138"/>
      <c r="L11" s="3138"/>
      <c r="M11" s="3138"/>
      <c r="N11" s="3138"/>
      <c r="O11" s="3139"/>
      <c r="P11" s="1358"/>
    </row>
    <row r="12" spans="1:16" ht="30" customHeight="1">
      <c r="A12" s="3123"/>
      <c r="B12" s="3128"/>
      <c r="C12" s="3134"/>
      <c r="D12" s="3135"/>
      <c r="E12" s="3136"/>
      <c r="F12" s="3137"/>
      <c r="G12" s="3138"/>
      <c r="H12" s="3138"/>
      <c r="I12" s="3138"/>
      <c r="J12" s="3138"/>
      <c r="K12" s="3138"/>
      <c r="L12" s="3138"/>
      <c r="M12" s="3138"/>
      <c r="N12" s="3138"/>
      <c r="O12" s="3139"/>
      <c r="P12" s="1358"/>
    </row>
    <row r="13" spans="1:16" ht="30" customHeight="1">
      <c r="A13" s="3123"/>
      <c r="B13" s="3128"/>
      <c r="C13" s="3134"/>
      <c r="D13" s="3135"/>
      <c r="E13" s="3136"/>
      <c r="F13" s="3137"/>
      <c r="G13" s="3138"/>
      <c r="H13" s="3138"/>
      <c r="I13" s="3138"/>
      <c r="J13" s="3138"/>
      <c r="K13" s="3138"/>
      <c r="L13" s="3138"/>
      <c r="M13" s="3138"/>
      <c r="N13" s="3138"/>
      <c r="O13" s="3139"/>
      <c r="P13" s="1358"/>
    </row>
    <row r="14" spans="1:16" ht="30" customHeight="1">
      <c r="A14" s="3123"/>
      <c r="B14" s="3128"/>
      <c r="C14" s="3134"/>
      <c r="D14" s="3135"/>
      <c r="E14" s="3136"/>
      <c r="F14" s="3137"/>
      <c r="G14" s="3138"/>
      <c r="H14" s="3138"/>
      <c r="I14" s="3138"/>
      <c r="J14" s="3138"/>
      <c r="K14" s="3138"/>
      <c r="L14" s="3138"/>
      <c r="M14" s="3138"/>
      <c r="N14" s="3138"/>
      <c r="O14" s="3139"/>
      <c r="P14" s="1358"/>
    </row>
    <row r="15" spans="1:16" ht="30" customHeight="1">
      <c r="A15" s="3123"/>
      <c r="B15" s="3128"/>
      <c r="C15" s="3134"/>
      <c r="D15" s="3135"/>
      <c r="E15" s="3136"/>
      <c r="F15" s="3137"/>
      <c r="G15" s="3138"/>
      <c r="H15" s="3138"/>
      <c r="I15" s="3138"/>
      <c r="J15" s="3138"/>
      <c r="K15" s="3138"/>
      <c r="L15" s="3138"/>
      <c r="M15" s="3138"/>
      <c r="N15" s="3138"/>
      <c r="O15" s="3138"/>
      <c r="P15" s="1358"/>
    </row>
    <row r="16" spans="1:16" ht="30" customHeight="1">
      <c r="A16" s="3123"/>
      <c r="B16" s="3128"/>
      <c r="C16" s="3134"/>
      <c r="D16" s="3135"/>
      <c r="E16" s="3136"/>
      <c r="F16" s="3137"/>
      <c r="G16" s="3138"/>
      <c r="H16" s="3138"/>
      <c r="I16" s="3138"/>
      <c r="J16" s="3138"/>
      <c r="K16" s="3138"/>
      <c r="L16" s="3138"/>
      <c r="M16" s="3138"/>
      <c r="N16" s="3138"/>
      <c r="O16" s="3138"/>
      <c r="P16" s="1358"/>
    </row>
    <row r="17" spans="1:16" ht="30" customHeight="1">
      <c r="A17" s="3123"/>
      <c r="B17" s="3128"/>
      <c r="C17" s="3134"/>
      <c r="D17" s="3135"/>
      <c r="E17" s="3136"/>
      <c r="F17" s="3137"/>
      <c r="G17" s="3138"/>
      <c r="H17" s="3138"/>
      <c r="I17" s="3138"/>
      <c r="J17" s="3138"/>
      <c r="K17" s="3138"/>
      <c r="L17" s="3138"/>
      <c r="M17" s="3138"/>
      <c r="N17" s="3138"/>
      <c r="O17" s="3138"/>
      <c r="P17" s="1358"/>
    </row>
    <row r="18" spans="1:16" ht="30" customHeight="1">
      <c r="A18" s="3123"/>
      <c r="B18" s="3128"/>
      <c r="C18" s="3140"/>
      <c r="D18" s="3141"/>
      <c r="E18" s="3142"/>
      <c r="F18" s="3143"/>
      <c r="G18" s="3144"/>
      <c r="H18" s="3144"/>
      <c r="I18" s="3144"/>
      <c r="J18" s="3144"/>
      <c r="K18" s="3144"/>
      <c r="L18" s="3144"/>
      <c r="M18" s="3144"/>
      <c r="N18" s="3144"/>
      <c r="O18" s="3144"/>
      <c r="P18" s="1359"/>
    </row>
    <row r="19" spans="1:16" ht="30" customHeight="1">
      <c r="A19" s="3123"/>
      <c r="B19" s="3145" t="s">
        <v>96</v>
      </c>
      <c r="C19" s="3129"/>
      <c r="D19" s="3130"/>
      <c r="E19" s="3131"/>
      <c r="F19" s="3132"/>
      <c r="G19" s="3133"/>
      <c r="H19" s="3133"/>
      <c r="I19" s="3133"/>
      <c r="J19" s="3133"/>
      <c r="K19" s="3133"/>
      <c r="L19" s="3133"/>
      <c r="M19" s="3133"/>
      <c r="N19" s="3133"/>
      <c r="O19" s="3133"/>
      <c r="P19" s="1360"/>
    </row>
    <row r="20" spans="1:16" ht="30" customHeight="1">
      <c r="A20" s="3123"/>
      <c r="B20" s="3128"/>
      <c r="C20" s="3134"/>
      <c r="D20" s="3135"/>
      <c r="E20" s="3136"/>
      <c r="F20" s="3137"/>
      <c r="G20" s="3138"/>
      <c r="H20" s="3138"/>
      <c r="I20" s="3138"/>
      <c r="J20" s="3138"/>
      <c r="K20" s="3138"/>
      <c r="L20" s="3138"/>
      <c r="M20" s="3138"/>
      <c r="N20" s="3138"/>
      <c r="O20" s="3138"/>
      <c r="P20" s="1358"/>
    </row>
    <row r="21" spans="1:16" ht="30" customHeight="1">
      <c r="A21" s="3123"/>
      <c r="B21" s="3128"/>
      <c r="C21" s="3134"/>
      <c r="D21" s="3135"/>
      <c r="E21" s="3136"/>
      <c r="F21" s="3137"/>
      <c r="G21" s="3138"/>
      <c r="H21" s="3138"/>
      <c r="I21" s="3138"/>
      <c r="J21" s="3138"/>
      <c r="K21" s="3138"/>
      <c r="L21" s="3138"/>
      <c r="M21" s="3138"/>
      <c r="N21" s="3138"/>
      <c r="O21" s="3138"/>
      <c r="P21" s="1358"/>
    </row>
    <row r="22" spans="1:16" ht="30" customHeight="1">
      <c r="A22" s="3123"/>
      <c r="B22" s="3128"/>
      <c r="C22" s="3134"/>
      <c r="D22" s="3135"/>
      <c r="E22" s="3136"/>
      <c r="F22" s="3137"/>
      <c r="G22" s="3138"/>
      <c r="H22" s="3138"/>
      <c r="I22" s="3138"/>
      <c r="J22" s="3138"/>
      <c r="K22" s="3138"/>
      <c r="L22" s="3138"/>
      <c r="M22" s="3138"/>
      <c r="N22" s="3138"/>
      <c r="O22" s="3138"/>
      <c r="P22" s="1358"/>
    </row>
    <row r="23" spans="1:16" ht="30" customHeight="1">
      <c r="A23" s="3123"/>
      <c r="B23" s="3128"/>
      <c r="C23" s="3134"/>
      <c r="D23" s="3135"/>
      <c r="E23" s="3136"/>
      <c r="F23" s="3137"/>
      <c r="G23" s="3138"/>
      <c r="H23" s="3138"/>
      <c r="I23" s="3138"/>
      <c r="J23" s="3138"/>
      <c r="K23" s="3138"/>
      <c r="L23" s="3138"/>
      <c r="M23" s="3138"/>
      <c r="N23" s="3138"/>
      <c r="O23" s="3138"/>
      <c r="P23" s="1358"/>
    </row>
    <row r="24" spans="1:16" ht="30" customHeight="1">
      <c r="A24" s="3123"/>
      <c r="B24" s="3128"/>
      <c r="C24" s="3134"/>
      <c r="D24" s="3135"/>
      <c r="E24" s="3136"/>
      <c r="F24" s="3137"/>
      <c r="G24" s="3138"/>
      <c r="H24" s="3138"/>
      <c r="I24" s="3138"/>
      <c r="J24" s="3138"/>
      <c r="K24" s="3138"/>
      <c r="L24" s="3138"/>
      <c r="M24" s="3138"/>
      <c r="N24" s="3138"/>
      <c r="O24" s="3138"/>
      <c r="P24" s="1358"/>
    </row>
    <row r="25" spans="1:16" ht="30" customHeight="1">
      <c r="A25" s="3123"/>
      <c r="B25" s="3128"/>
      <c r="C25" s="3134"/>
      <c r="D25" s="3135"/>
      <c r="E25" s="3136"/>
      <c r="F25" s="3137"/>
      <c r="G25" s="3138"/>
      <c r="H25" s="3138"/>
      <c r="I25" s="3138"/>
      <c r="J25" s="3138"/>
      <c r="K25" s="3138"/>
      <c r="L25" s="3138"/>
      <c r="M25" s="3138"/>
      <c r="N25" s="3138"/>
      <c r="O25" s="3138"/>
      <c r="P25" s="1358"/>
    </row>
    <row r="26" spans="1:16" ht="30" customHeight="1">
      <c r="A26" s="3123"/>
      <c r="B26" s="3128"/>
      <c r="C26" s="3134"/>
      <c r="D26" s="3135"/>
      <c r="E26" s="3136"/>
      <c r="F26" s="3137"/>
      <c r="G26" s="3138"/>
      <c r="H26" s="3138"/>
      <c r="I26" s="3138"/>
      <c r="J26" s="3138"/>
      <c r="K26" s="3138"/>
      <c r="L26" s="3138"/>
      <c r="M26" s="3138"/>
      <c r="N26" s="3138"/>
      <c r="O26" s="3138"/>
      <c r="P26" s="1358"/>
    </row>
    <row r="27" spans="1:16" ht="30" customHeight="1">
      <c r="A27" s="3123"/>
      <c r="B27" s="3128"/>
      <c r="C27" s="3140"/>
      <c r="D27" s="3141"/>
      <c r="E27" s="3142"/>
      <c r="F27" s="3143"/>
      <c r="G27" s="3144"/>
      <c r="H27" s="3144"/>
      <c r="I27" s="3144"/>
      <c r="J27" s="3144"/>
      <c r="K27" s="3144"/>
      <c r="L27" s="3144"/>
      <c r="M27" s="3144"/>
      <c r="N27" s="3144"/>
      <c r="O27" s="3144"/>
      <c r="P27" s="1358"/>
    </row>
    <row r="28" spans="1:16" ht="30" customHeight="1" thickBot="1">
      <c r="A28" s="3124"/>
      <c r="B28" s="207" t="s">
        <v>249</v>
      </c>
      <c r="C28" s="208"/>
      <c r="D28" s="208"/>
      <c r="E28" s="208"/>
      <c r="F28" s="208"/>
      <c r="G28" s="208"/>
      <c r="H28" s="208"/>
      <c r="I28" s="208"/>
      <c r="J28" s="208"/>
      <c r="K28" s="208"/>
      <c r="L28" s="208"/>
      <c r="M28" s="208"/>
      <c r="N28" s="208"/>
      <c r="O28" s="208"/>
      <c r="P28" s="268">
        <f>SUM(P10:P27)</f>
        <v>0</v>
      </c>
    </row>
  </sheetData>
  <sheetProtection sheet="1" objects="1" scenarios="1" formatCells="0" formatRows="0" insertRows="0" deleteRows="0"/>
  <mergeCells count="48">
    <mergeCell ref="C26:E26"/>
    <mergeCell ref="F26:O26"/>
    <mergeCell ref="B19:B27"/>
    <mergeCell ref="C19:E19"/>
    <mergeCell ref="F19:O19"/>
    <mergeCell ref="C20:E20"/>
    <mergeCell ref="F20:O20"/>
    <mergeCell ref="C21:E21"/>
    <mergeCell ref="F21:O21"/>
    <mergeCell ref="C22:E22"/>
    <mergeCell ref="F22:O22"/>
    <mergeCell ref="C23:E23"/>
    <mergeCell ref="C27:E27"/>
    <mergeCell ref="F27:O27"/>
    <mergeCell ref="F23:O23"/>
    <mergeCell ref="C24:E24"/>
    <mergeCell ref="F24:O24"/>
    <mergeCell ref="C25:E25"/>
    <mergeCell ref="C16:E16"/>
    <mergeCell ref="F16:O16"/>
    <mergeCell ref="C17:E17"/>
    <mergeCell ref="F17:O17"/>
    <mergeCell ref="C18:E18"/>
    <mergeCell ref="F18:O18"/>
    <mergeCell ref="F25:O25"/>
    <mergeCell ref="A9:A28"/>
    <mergeCell ref="B9:E9"/>
    <mergeCell ref="F9:O9"/>
    <mergeCell ref="B10:B18"/>
    <mergeCell ref="C10:E10"/>
    <mergeCell ref="F10:O10"/>
    <mergeCell ref="C11:E11"/>
    <mergeCell ref="F11:O11"/>
    <mergeCell ref="C12:E12"/>
    <mergeCell ref="F12:O12"/>
    <mergeCell ref="C13:E13"/>
    <mergeCell ref="F13:O13"/>
    <mergeCell ref="C14:E14"/>
    <mergeCell ref="F14:O14"/>
    <mergeCell ref="C15:E15"/>
    <mergeCell ref="F15:O15"/>
    <mergeCell ref="A8:C8"/>
    <mergeCell ref="A3:P3"/>
    <mergeCell ref="A5:E5"/>
    <mergeCell ref="F5:L5"/>
    <mergeCell ref="A7:C7"/>
    <mergeCell ref="D8:P8"/>
    <mergeCell ref="D7:P7"/>
  </mergeCells>
  <phoneticPr fontId="14"/>
  <conditionalFormatting sqref="P5 D8 G10:O10 C10:D27 F10:F27 P10:P27 G15:O18">
    <cfRule type="cellIs" dxfId="141" priority="2" stopIfTrue="1" operator="equal">
      <formula>""</formula>
    </cfRule>
  </conditionalFormatting>
  <dataValidations count="2">
    <dataValidation imeMode="hiragana" allowBlank="1" showInputMessage="1" showErrorMessage="1" sqref="F10:F27 P5 C10:D27 G10:O10 G15:O18" xr:uid="{00000000-0002-0000-1800-000000000000}"/>
    <dataValidation imeMode="off" allowBlank="1" showInputMessage="1" showErrorMessage="1" sqref="P10:P27" xr:uid="{00000000-0002-0000-1800-000001000000}"/>
  </dataValidations>
  <printOptions horizontalCentered="1"/>
  <pageMargins left="0.62992125984251968" right="0.62992125984251968" top="0.39370078740157483" bottom="0.39370078740157483" header="0" footer="0.19685039370078741"/>
  <pageSetup paperSize="9" scale="94" orientation="portrait" r:id="rId1"/>
  <headerFooter scaleWithDoc="0">
    <oddFooter>&amp;R令和６年４月１日以降に申請する訓練科から適用</oddFooter>
  </headerFooter>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7">
    <pageSetUpPr fitToPage="1"/>
  </sheetPr>
  <dimension ref="A1:AI57"/>
  <sheetViews>
    <sheetView view="pageBreakPreview" zoomScale="85" zoomScaleNormal="85" zoomScaleSheetLayoutView="85" workbookViewId="0">
      <selection activeCell="F5" sqref="F5:Y5"/>
    </sheetView>
  </sheetViews>
  <sheetFormatPr defaultColWidth="3" defaultRowHeight="21" customHeight="1"/>
  <cols>
    <col min="1" max="7" width="3" style="262"/>
    <col min="8" max="10" width="3.375" style="262" customWidth="1"/>
    <col min="11" max="24" width="3" style="262"/>
    <col min="25" max="26" width="3" style="262" customWidth="1"/>
    <col min="27" max="16384" width="3" style="262"/>
  </cols>
  <sheetData>
    <row r="1" spans="1:35" ht="11.25">
      <c r="AI1" s="263" t="s">
        <v>541</v>
      </c>
    </row>
    <row r="2" spans="1:35" ht="36" customHeight="1">
      <c r="A2" s="3231" t="s">
        <v>391</v>
      </c>
      <c r="B2" s="3232"/>
      <c r="C2" s="3232"/>
      <c r="D2" s="3232"/>
      <c r="E2" s="3232"/>
      <c r="F2" s="3232"/>
      <c r="G2" s="3232"/>
      <c r="H2" s="3232"/>
      <c r="I2" s="3232"/>
      <c r="J2" s="3232"/>
      <c r="K2" s="3232"/>
      <c r="L2" s="3232"/>
      <c r="M2" s="3232"/>
      <c r="N2" s="3232"/>
      <c r="O2" s="3232"/>
      <c r="P2" s="3232"/>
      <c r="Q2" s="3232"/>
      <c r="R2" s="3232"/>
      <c r="S2" s="3232"/>
      <c r="T2" s="3232"/>
      <c r="U2" s="3232"/>
      <c r="V2" s="3232"/>
      <c r="W2" s="3232"/>
      <c r="X2" s="3232"/>
      <c r="Y2" s="3232"/>
      <c r="Z2" s="3232"/>
      <c r="AA2" s="3232"/>
      <c r="AB2" s="3232"/>
      <c r="AC2" s="3232"/>
      <c r="AD2" s="3232"/>
      <c r="AE2" s="3232"/>
      <c r="AF2" s="3232"/>
      <c r="AG2" s="3232"/>
      <c r="AH2" s="3232"/>
      <c r="AI2" s="3232"/>
    </row>
    <row r="3" spans="1:35" ht="11.25"/>
    <row r="4" spans="1:35" ht="15" customHeight="1">
      <c r="B4" s="3233" t="s">
        <v>622</v>
      </c>
      <c r="C4" s="3233"/>
      <c r="D4" s="3233"/>
      <c r="E4" s="3233"/>
      <c r="F4" s="3230"/>
      <c r="G4" s="3230"/>
      <c r="H4" s="3230"/>
      <c r="I4" s="3230"/>
      <c r="J4" s="3230"/>
      <c r="K4" s="3230"/>
      <c r="L4" s="3230"/>
      <c r="M4" s="3230"/>
      <c r="N4" s="3230"/>
      <c r="O4" s="3230"/>
      <c r="P4" s="3230"/>
      <c r="Q4" s="3230"/>
      <c r="R4" s="3230"/>
    </row>
    <row r="5" spans="1:35" ht="15" customHeight="1">
      <c r="B5" s="3233" t="s">
        <v>392</v>
      </c>
      <c r="C5" s="3233"/>
      <c r="D5" s="3233"/>
      <c r="E5" s="3233"/>
      <c r="F5" s="3234" t="str">
        <f>IF(様式1!G36="","",様式1!G36)</f>
        <v/>
      </c>
      <c r="G5" s="3234"/>
      <c r="H5" s="3234"/>
      <c r="I5" s="3234"/>
      <c r="J5" s="3234"/>
      <c r="K5" s="3234"/>
      <c r="L5" s="3234"/>
      <c r="M5" s="3234"/>
      <c r="N5" s="3234"/>
      <c r="O5" s="3234"/>
      <c r="P5" s="3234"/>
      <c r="Q5" s="3234"/>
      <c r="R5" s="3234"/>
      <c r="S5" s="3234"/>
      <c r="T5" s="3234"/>
      <c r="U5" s="3234"/>
      <c r="V5" s="3234"/>
      <c r="W5" s="3234"/>
      <c r="X5" s="3234"/>
      <c r="Y5" s="3234"/>
    </row>
    <row r="6" spans="1:35" ht="15" customHeight="1">
      <c r="B6" s="874"/>
      <c r="C6" s="874"/>
      <c r="D6" s="874"/>
      <c r="E6" s="874"/>
      <c r="F6" s="873"/>
      <c r="G6" s="873"/>
      <c r="H6" s="873"/>
      <c r="I6" s="873"/>
      <c r="J6" s="873"/>
      <c r="K6" s="873"/>
      <c r="L6" s="873"/>
      <c r="M6" s="873"/>
      <c r="N6" s="873"/>
      <c r="O6" s="873"/>
      <c r="P6" s="873"/>
      <c r="Q6" s="873"/>
      <c r="R6" s="873"/>
      <c r="S6" s="873"/>
      <c r="T6" s="873"/>
      <c r="U6" s="873"/>
      <c r="V6" s="873"/>
      <c r="W6" s="873"/>
      <c r="X6" s="873"/>
      <c r="Y6" s="873"/>
    </row>
    <row r="7" spans="1:35" ht="15" customHeight="1">
      <c r="S7" s="262" t="s">
        <v>393</v>
      </c>
      <c r="W7" s="3230"/>
      <c r="X7" s="3230"/>
      <c r="Y7" s="3230"/>
      <c r="Z7" s="3230"/>
      <c r="AA7" s="3230"/>
      <c r="AB7" s="3230"/>
      <c r="AC7" s="3230"/>
      <c r="AD7" s="3230"/>
      <c r="AE7" s="3230"/>
      <c r="AF7" s="3230"/>
    </row>
    <row r="8" spans="1:35" ht="11.25"/>
    <row r="9" spans="1:35" ht="15" customHeight="1">
      <c r="A9" s="3228" t="s">
        <v>420</v>
      </c>
      <c r="B9" s="3228"/>
      <c r="C9" s="3228"/>
      <c r="D9" s="3228"/>
      <c r="E9" s="3228"/>
      <c r="F9" s="3228"/>
      <c r="G9" s="3228"/>
      <c r="H9" s="3228"/>
      <c r="I9" s="3228"/>
      <c r="J9" s="3228"/>
      <c r="K9" s="3228"/>
      <c r="L9" s="3228"/>
      <c r="M9" s="3228"/>
      <c r="N9" s="3228"/>
      <c r="O9" s="3228"/>
      <c r="P9" s="3228"/>
      <c r="Q9" s="3228"/>
      <c r="R9" s="3228"/>
      <c r="S9" s="3228"/>
      <c r="T9" s="3228"/>
      <c r="U9" s="3228"/>
      <c r="V9" s="3228"/>
      <c r="W9" s="3228"/>
      <c r="X9" s="3228"/>
      <c r="Y9" s="3228"/>
      <c r="Z9" s="3228"/>
      <c r="AA9" s="3228"/>
      <c r="AB9" s="3228"/>
      <c r="AC9" s="3228"/>
      <c r="AD9" s="3228"/>
      <c r="AE9" s="3228"/>
      <c r="AF9" s="3228"/>
      <c r="AG9" s="3228"/>
      <c r="AH9" s="3228"/>
      <c r="AI9" s="3228"/>
    </row>
    <row r="10" spans="1:35" ht="11.25"/>
    <row r="11" spans="1:35" ht="15" customHeight="1">
      <c r="C11" s="3229" t="s">
        <v>562</v>
      </c>
      <c r="D11" s="3229"/>
      <c r="E11" s="3229"/>
      <c r="F11" s="3229"/>
      <c r="G11" s="3229"/>
      <c r="H11" s="3229"/>
      <c r="I11" s="3229"/>
    </row>
    <row r="12" spans="1:35" ht="11.25"/>
    <row r="13" spans="1:35" ht="15" customHeight="1">
      <c r="D13" s="262" t="s">
        <v>394</v>
      </c>
    </row>
    <row r="14" spans="1:35" ht="15" customHeight="1">
      <c r="D14" s="3222" t="s">
        <v>395</v>
      </c>
      <c r="E14" s="3222"/>
      <c r="F14" s="3222"/>
      <c r="G14" s="3223" t="str">
        <f>IF(様式1!L9="","",様式1!L9)</f>
        <v/>
      </c>
      <c r="H14" s="3223"/>
      <c r="I14" s="3223"/>
      <c r="J14" s="3223"/>
      <c r="K14" s="3223"/>
      <c r="L14" s="3223"/>
      <c r="M14" s="3223"/>
      <c r="N14" s="3223"/>
      <c r="O14" s="3223"/>
      <c r="P14" s="3223"/>
      <c r="Q14" s="3223"/>
      <c r="R14" s="3223"/>
      <c r="S14" s="3223"/>
      <c r="T14" s="3223"/>
      <c r="U14" s="3223"/>
      <c r="V14" s="3224" t="s">
        <v>396</v>
      </c>
      <c r="W14" s="3224"/>
      <c r="X14" s="3224"/>
      <c r="Y14" s="3224"/>
      <c r="Z14" s="3224"/>
      <c r="AA14" s="3224"/>
      <c r="AB14" s="3224"/>
      <c r="AC14" s="3225" t="str">
        <f>IF(様式9!C9="","",様式9!C9)</f>
        <v/>
      </c>
      <c r="AD14" s="3225"/>
      <c r="AE14" s="3225"/>
      <c r="AF14" s="3225"/>
      <c r="AG14" s="3225"/>
      <c r="AH14" s="3225"/>
      <c r="AI14" s="264"/>
    </row>
    <row r="15" spans="1:35" ht="15" customHeight="1">
      <c r="F15" s="265"/>
      <c r="G15" s="265"/>
      <c r="H15" s="265"/>
      <c r="I15" s="265"/>
      <c r="J15" s="265"/>
      <c r="K15" s="265"/>
      <c r="L15" s="265"/>
      <c r="M15" s="265"/>
      <c r="N15" s="265"/>
      <c r="O15" s="265"/>
      <c r="P15" s="265"/>
      <c r="Q15" s="265"/>
      <c r="R15" s="265"/>
      <c r="S15" s="265"/>
    </row>
    <row r="16" spans="1:35" ht="15" customHeight="1">
      <c r="D16" s="3222" t="s">
        <v>1302</v>
      </c>
      <c r="E16" s="3222"/>
      <c r="F16" s="3222"/>
      <c r="G16" s="3223" t="str">
        <f>IF(様式1!L11="","",様式1!L11)</f>
        <v/>
      </c>
      <c r="H16" s="3223"/>
      <c r="I16" s="3223"/>
      <c r="J16" s="3223"/>
      <c r="K16" s="3223"/>
      <c r="L16" s="3223"/>
      <c r="M16" s="3223"/>
      <c r="N16" s="3223"/>
      <c r="O16" s="3223"/>
      <c r="P16" s="3223"/>
      <c r="Q16" s="3223"/>
      <c r="R16" s="3223"/>
      <c r="S16" s="3223"/>
      <c r="T16" s="3223"/>
      <c r="U16" s="3224" t="s">
        <v>397</v>
      </c>
      <c r="V16" s="3224"/>
      <c r="W16" s="3224"/>
      <c r="X16" s="3224"/>
      <c r="Y16" s="3224"/>
      <c r="Z16" s="3224"/>
      <c r="AA16" s="3224"/>
      <c r="AB16" s="3224"/>
      <c r="AC16" s="3225" t="str">
        <f>IF(様式4!E40="","",様式4!E40)</f>
        <v/>
      </c>
      <c r="AD16" s="3225"/>
      <c r="AE16" s="3225"/>
      <c r="AF16" s="3225"/>
      <c r="AG16" s="3225"/>
      <c r="AH16" s="3225"/>
      <c r="AI16" s="264"/>
    </row>
    <row r="17" spans="1:35" ht="11.25"/>
    <row r="18" spans="1:35" ht="15" customHeight="1" thickBot="1">
      <c r="A18" s="257" t="s">
        <v>398</v>
      </c>
    </row>
    <row r="19" spans="1:35" ht="15" customHeight="1">
      <c r="A19" s="3226" t="s">
        <v>399</v>
      </c>
      <c r="B19" s="3199"/>
      <c r="C19" s="3199"/>
      <c r="D19" s="3199"/>
      <c r="E19" s="3199"/>
      <c r="F19" s="3199"/>
      <c r="G19" s="3198" t="s">
        <v>400</v>
      </c>
      <c r="H19" s="3199"/>
      <c r="I19" s="3200"/>
      <c r="J19" s="3199" t="s">
        <v>401</v>
      </c>
      <c r="K19" s="3199"/>
      <c r="L19" s="3199"/>
      <c r="M19" s="3199"/>
      <c r="N19" s="3199"/>
      <c r="O19" s="3199"/>
      <c r="P19" s="3199"/>
      <c r="Q19" s="3199"/>
      <c r="R19" s="3199"/>
      <c r="S19" s="3199"/>
      <c r="T19" s="3199"/>
      <c r="U19" s="3199"/>
      <c r="V19" s="3199"/>
      <c r="W19" s="3199"/>
      <c r="X19" s="3199"/>
      <c r="Y19" s="3199"/>
      <c r="Z19" s="3199"/>
      <c r="AA19" s="3199"/>
      <c r="AB19" s="3199"/>
      <c r="AC19" s="3199"/>
      <c r="AD19" s="3199"/>
      <c r="AE19" s="3199"/>
      <c r="AF19" s="3199"/>
      <c r="AG19" s="3199"/>
      <c r="AH19" s="3199"/>
      <c r="AI19" s="3227"/>
    </row>
    <row r="20" spans="1:35" ht="18" customHeight="1">
      <c r="A20" s="3174" t="str">
        <f>IF(様式1!F37="","",様式1!F37)</f>
        <v/>
      </c>
      <c r="B20" s="3175"/>
      <c r="C20" s="3175"/>
      <c r="D20" s="3175"/>
      <c r="E20" s="3175"/>
      <c r="F20" s="3176"/>
      <c r="G20" s="3177">
        <f>様式5!G56</f>
        <v>0</v>
      </c>
      <c r="H20" s="3178"/>
      <c r="I20" s="3179"/>
      <c r="J20" s="3183" t="str">
        <f>IF(様式5!F20="","",様式5!F20)</f>
        <v/>
      </c>
      <c r="K20" s="3184"/>
      <c r="L20" s="3184"/>
      <c r="M20" s="3184"/>
      <c r="N20" s="3184"/>
      <c r="O20" s="3184"/>
      <c r="P20" s="3184"/>
      <c r="Q20" s="3184"/>
      <c r="R20" s="3184"/>
      <c r="S20" s="3184"/>
      <c r="T20" s="3184"/>
      <c r="U20" s="3184"/>
      <c r="V20" s="3184"/>
      <c r="W20" s="3184"/>
      <c r="X20" s="3184"/>
      <c r="Y20" s="3184"/>
      <c r="Z20" s="3184"/>
      <c r="AA20" s="3184"/>
      <c r="AB20" s="3184"/>
      <c r="AC20" s="3184"/>
      <c r="AD20" s="3184"/>
      <c r="AE20" s="3184"/>
      <c r="AF20" s="3184"/>
      <c r="AG20" s="3184"/>
      <c r="AH20" s="3184"/>
      <c r="AI20" s="3185"/>
    </row>
    <row r="21" spans="1:35" ht="18" customHeight="1">
      <c r="A21" s="3205" t="s">
        <v>55</v>
      </c>
      <c r="B21" s="3206"/>
      <c r="C21" s="3206"/>
      <c r="D21" s="3206"/>
      <c r="E21" s="3206"/>
      <c r="F21" s="3207"/>
      <c r="G21" s="3177"/>
      <c r="H21" s="3178"/>
      <c r="I21" s="3179"/>
      <c r="J21" s="3186"/>
      <c r="K21" s="3187"/>
      <c r="L21" s="3187"/>
      <c r="M21" s="3187"/>
      <c r="N21" s="3187"/>
      <c r="O21" s="3187"/>
      <c r="P21" s="3187"/>
      <c r="Q21" s="3187"/>
      <c r="R21" s="3187"/>
      <c r="S21" s="3187"/>
      <c r="T21" s="3187"/>
      <c r="U21" s="3187"/>
      <c r="V21" s="3187"/>
      <c r="W21" s="3187"/>
      <c r="X21" s="3187"/>
      <c r="Y21" s="3187"/>
      <c r="Z21" s="3187"/>
      <c r="AA21" s="3187"/>
      <c r="AB21" s="3187"/>
      <c r="AC21" s="3187"/>
      <c r="AD21" s="3187"/>
      <c r="AE21" s="3187"/>
      <c r="AF21" s="3187"/>
      <c r="AG21" s="3187"/>
      <c r="AH21" s="3187"/>
      <c r="AI21" s="3188"/>
    </row>
    <row r="22" spans="1:35" ht="18" customHeight="1" thickBot="1">
      <c r="A22" s="3208" t="str">
        <f>IF(様式1!K37="","",様式1!K37)</f>
        <v/>
      </c>
      <c r="B22" s="3209"/>
      <c r="C22" s="3209"/>
      <c r="D22" s="3209"/>
      <c r="E22" s="3209"/>
      <c r="F22" s="3210"/>
      <c r="G22" s="3180"/>
      <c r="H22" s="3181"/>
      <c r="I22" s="3182"/>
      <c r="J22" s="3189"/>
      <c r="K22" s="3190"/>
      <c r="L22" s="3190"/>
      <c r="M22" s="3190"/>
      <c r="N22" s="3190"/>
      <c r="O22" s="3190"/>
      <c r="P22" s="3190"/>
      <c r="Q22" s="3190"/>
      <c r="R22" s="3190"/>
      <c r="S22" s="3190"/>
      <c r="T22" s="3190"/>
      <c r="U22" s="3190"/>
      <c r="V22" s="3190"/>
      <c r="W22" s="3190"/>
      <c r="X22" s="3190"/>
      <c r="Y22" s="3190"/>
      <c r="Z22" s="3190"/>
      <c r="AA22" s="3190"/>
      <c r="AB22" s="3190"/>
      <c r="AC22" s="3190"/>
      <c r="AD22" s="3190"/>
      <c r="AE22" s="3190"/>
      <c r="AF22" s="3190"/>
      <c r="AG22" s="3190"/>
      <c r="AH22" s="3190"/>
      <c r="AI22" s="3191"/>
    </row>
    <row r="23" spans="1:35" ht="11.25"/>
    <row r="24" spans="1:35" ht="15" customHeight="1">
      <c r="A24" s="257" t="s">
        <v>421</v>
      </c>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row>
    <row r="25" spans="1:35" ht="15" customHeight="1">
      <c r="A25" s="259" t="s">
        <v>402</v>
      </c>
      <c r="B25" s="258"/>
      <c r="C25" s="258"/>
      <c r="D25" s="258"/>
      <c r="E25" s="258"/>
      <c r="F25" s="258"/>
      <c r="G25" s="258"/>
      <c r="H25" s="258"/>
      <c r="I25" s="258"/>
      <c r="J25" s="258"/>
      <c r="K25" s="258"/>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row>
    <row r="26" spans="1:35" ht="15" customHeight="1" thickBot="1">
      <c r="A26" s="259" t="s">
        <v>422</v>
      </c>
      <c r="B26" s="258"/>
      <c r="C26" s="258"/>
      <c r="D26" s="258"/>
      <c r="E26" s="258"/>
      <c r="F26" s="258"/>
      <c r="G26" s="258"/>
      <c r="H26" s="258"/>
      <c r="I26" s="258"/>
      <c r="J26" s="258"/>
      <c r="K26" s="258"/>
      <c r="L26" s="258"/>
      <c r="M26" s="258"/>
      <c r="N26" s="258"/>
      <c r="O26" s="258"/>
      <c r="P26" s="258"/>
      <c r="Q26" s="258"/>
      <c r="R26" s="258"/>
      <c r="S26" s="258"/>
      <c r="T26" s="258"/>
      <c r="U26" s="258"/>
      <c r="V26" s="258"/>
      <c r="W26" s="258"/>
      <c r="X26" s="258"/>
      <c r="Y26" s="258"/>
      <c r="Z26" s="258"/>
      <c r="AA26" s="258"/>
      <c r="AB26" s="258"/>
      <c r="AC26" s="258"/>
      <c r="AD26" s="258"/>
      <c r="AE26" s="258"/>
      <c r="AF26" s="258"/>
      <c r="AG26" s="258"/>
      <c r="AH26" s="258"/>
      <c r="AI26" s="258"/>
    </row>
    <row r="27" spans="1:35" ht="15" customHeight="1">
      <c r="A27" s="3192" t="s">
        <v>418</v>
      </c>
      <c r="B27" s="3193"/>
      <c r="C27" s="3193"/>
      <c r="D27" s="3193"/>
      <c r="E27" s="3193"/>
      <c r="F27" s="3193"/>
      <c r="G27" s="3194"/>
      <c r="H27" s="3198" t="s">
        <v>403</v>
      </c>
      <c r="I27" s="3199"/>
      <c r="J27" s="3200"/>
      <c r="K27" s="3201" t="s">
        <v>423</v>
      </c>
      <c r="L27" s="3193"/>
      <c r="M27" s="3193"/>
      <c r="N27" s="3193"/>
      <c r="O27" s="3193"/>
      <c r="P27" s="3193"/>
      <c r="Q27" s="3193"/>
      <c r="R27" s="3193"/>
      <c r="S27" s="3193"/>
      <c r="T27" s="3193"/>
      <c r="U27" s="3193"/>
      <c r="V27" s="3193"/>
      <c r="W27" s="3193"/>
      <c r="X27" s="3193"/>
      <c r="Y27" s="3193"/>
      <c r="Z27" s="3193"/>
      <c r="AA27" s="3193"/>
      <c r="AB27" s="3193"/>
      <c r="AC27" s="3193"/>
      <c r="AD27" s="3193"/>
      <c r="AE27" s="3193"/>
      <c r="AF27" s="3194"/>
      <c r="AG27" s="3201" t="s">
        <v>424</v>
      </c>
      <c r="AH27" s="3193"/>
      <c r="AI27" s="3203"/>
    </row>
    <row r="28" spans="1:35" ht="15" customHeight="1">
      <c r="A28" s="3195"/>
      <c r="B28" s="3196"/>
      <c r="C28" s="3196"/>
      <c r="D28" s="3196"/>
      <c r="E28" s="3196"/>
      <c r="F28" s="3196"/>
      <c r="G28" s="3197"/>
      <c r="H28" s="260" t="s">
        <v>404</v>
      </c>
      <c r="I28" s="260" t="s">
        <v>405</v>
      </c>
      <c r="J28" s="260" t="s">
        <v>406</v>
      </c>
      <c r="K28" s="3202"/>
      <c r="L28" s="3196"/>
      <c r="M28" s="3196"/>
      <c r="N28" s="3196"/>
      <c r="O28" s="3196"/>
      <c r="P28" s="3196"/>
      <c r="Q28" s="3196"/>
      <c r="R28" s="3196"/>
      <c r="S28" s="3196"/>
      <c r="T28" s="3196"/>
      <c r="U28" s="3196"/>
      <c r="V28" s="3196"/>
      <c r="W28" s="3196"/>
      <c r="X28" s="3196"/>
      <c r="Y28" s="3196"/>
      <c r="Z28" s="3196"/>
      <c r="AA28" s="3196"/>
      <c r="AB28" s="3196"/>
      <c r="AC28" s="3196"/>
      <c r="AD28" s="3196"/>
      <c r="AE28" s="3196"/>
      <c r="AF28" s="3197"/>
      <c r="AG28" s="3202"/>
      <c r="AH28" s="3196"/>
      <c r="AI28" s="3204"/>
    </row>
    <row r="29" spans="1:35" ht="21" customHeight="1">
      <c r="A29" s="3211" t="s">
        <v>376</v>
      </c>
      <c r="B29" s="3213"/>
      <c r="C29" s="3214"/>
      <c r="D29" s="3214"/>
      <c r="E29" s="3214"/>
      <c r="F29" s="3214"/>
      <c r="G29" s="3215"/>
      <c r="H29" s="1436"/>
      <c r="I29" s="1436"/>
      <c r="J29" s="1436"/>
      <c r="K29" s="1437" t="s">
        <v>419</v>
      </c>
      <c r="L29" s="3167"/>
      <c r="M29" s="3167"/>
      <c r="N29" s="3167"/>
      <c r="O29" s="3167"/>
      <c r="P29" s="3167"/>
      <c r="Q29" s="3167"/>
      <c r="R29" s="3167"/>
      <c r="S29" s="3167"/>
      <c r="T29" s="3167"/>
      <c r="U29" s="3167"/>
      <c r="V29" s="3167"/>
      <c r="W29" s="3167"/>
      <c r="X29" s="3167"/>
      <c r="Y29" s="3167"/>
      <c r="Z29" s="3167"/>
      <c r="AA29" s="3167"/>
      <c r="AB29" s="3167"/>
      <c r="AC29" s="3167"/>
      <c r="AD29" s="3167"/>
      <c r="AE29" s="3167"/>
      <c r="AF29" s="3168"/>
      <c r="AG29" s="3159"/>
      <c r="AH29" s="3160"/>
      <c r="AI29" s="3161"/>
    </row>
    <row r="30" spans="1:35" ht="21" customHeight="1">
      <c r="A30" s="3212"/>
      <c r="B30" s="3216"/>
      <c r="C30" s="3217"/>
      <c r="D30" s="3217"/>
      <c r="E30" s="3217"/>
      <c r="F30" s="3217"/>
      <c r="G30" s="3218"/>
      <c r="H30" s="1438"/>
      <c r="I30" s="1438"/>
      <c r="J30" s="1438"/>
      <c r="K30" s="1439" t="s">
        <v>349</v>
      </c>
      <c r="L30" s="3162"/>
      <c r="M30" s="3162"/>
      <c r="N30" s="3162"/>
      <c r="O30" s="3162"/>
      <c r="P30" s="3162"/>
      <c r="Q30" s="3162"/>
      <c r="R30" s="3162"/>
      <c r="S30" s="3162"/>
      <c r="T30" s="3162"/>
      <c r="U30" s="3162"/>
      <c r="V30" s="3162"/>
      <c r="W30" s="3162"/>
      <c r="X30" s="3162"/>
      <c r="Y30" s="3162"/>
      <c r="Z30" s="3162"/>
      <c r="AA30" s="3162"/>
      <c r="AB30" s="3162"/>
      <c r="AC30" s="3162"/>
      <c r="AD30" s="3162"/>
      <c r="AE30" s="3162"/>
      <c r="AF30" s="3163"/>
      <c r="AG30" s="3164"/>
      <c r="AH30" s="3165"/>
      <c r="AI30" s="3166"/>
    </row>
    <row r="31" spans="1:35" ht="21" customHeight="1">
      <c r="A31" s="3212"/>
      <c r="B31" s="3219"/>
      <c r="C31" s="3220"/>
      <c r="D31" s="3220"/>
      <c r="E31" s="3220"/>
      <c r="F31" s="3220"/>
      <c r="G31" s="3221"/>
      <c r="H31" s="1440"/>
      <c r="I31" s="1440"/>
      <c r="J31" s="1440"/>
      <c r="K31" s="1441" t="s">
        <v>350</v>
      </c>
      <c r="L31" s="3169"/>
      <c r="M31" s="3169"/>
      <c r="N31" s="3169"/>
      <c r="O31" s="3169"/>
      <c r="P31" s="3169"/>
      <c r="Q31" s="3169"/>
      <c r="R31" s="3169"/>
      <c r="S31" s="3169"/>
      <c r="T31" s="3169"/>
      <c r="U31" s="3169"/>
      <c r="V31" s="3169"/>
      <c r="W31" s="3169"/>
      <c r="X31" s="3169"/>
      <c r="Y31" s="3169"/>
      <c r="Z31" s="3169"/>
      <c r="AA31" s="3169"/>
      <c r="AB31" s="3169"/>
      <c r="AC31" s="3169"/>
      <c r="AD31" s="3169"/>
      <c r="AE31" s="3169"/>
      <c r="AF31" s="3170"/>
      <c r="AG31" s="3171"/>
      <c r="AH31" s="3172"/>
      <c r="AI31" s="3173"/>
    </row>
    <row r="32" spans="1:35" ht="21" customHeight="1">
      <c r="A32" s="3212"/>
      <c r="B32" s="3213"/>
      <c r="C32" s="3214"/>
      <c r="D32" s="3214"/>
      <c r="E32" s="3214"/>
      <c r="F32" s="3214"/>
      <c r="G32" s="3215"/>
      <c r="H32" s="1436"/>
      <c r="I32" s="1436"/>
      <c r="J32" s="1436"/>
      <c r="K32" s="1437" t="s">
        <v>419</v>
      </c>
      <c r="L32" s="3167"/>
      <c r="M32" s="3167"/>
      <c r="N32" s="3167"/>
      <c r="O32" s="3167"/>
      <c r="P32" s="3167"/>
      <c r="Q32" s="3167"/>
      <c r="R32" s="3167"/>
      <c r="S32" s="3167"/>
      <c r="T32" s="3167"/>
      <c r="U32" s="3167"/>
      <c r="V32" s="3167"/>
      <c r="W32" s="3167"/>
      <c r="X32" s="3167"/>
      <c r="Y32" s="3167"/>
      <c r="Z32" s="3167"/>
      <c r="AA32" s="3167"/>
      <c r="AB32" s="3167"/>
      <c r="AC32" s="3167"/>
      <c r="AD32" s="3167"/>
      <c r="AE32" s="3167"/>
      <c r="AF32" s="3168"/>
      <c r="AG32" s="3159"/>
      <c r="AH32" s="3160"/>
      <c r="AI32" s="3161"/>
    </row>
    <row r="33" spans="1:35" ht="21" customHeight="1">
      <c r="A33" s="3212"/>
      <c r="B33" s="3216"/>
      <c r="C33" s="3217"/>
      <c r="D33" s="3217"/>
      <c r="E33" s="3217"/>
      <c r="F33" s="3217"/>
      <c r="G33" s="3218"/>
      <c r="H33" s="1438"/>
      <c r="I33" s="1438"/>
      <c r="J33" s="1438"/>
      <c r="K33" s="1439" t="s">
        <v>349</v>
      </c>
      <c r="L33" s="3162"/>
      <c r="M33" s="3162"/>
      <c r="N33" s="3162"/>
      <c r="O33" s="3162"/>
      <c r="P33" s="3162"/>
      <c r="Q33" s="3162"/>
      <c r="R33" s="3162"/>
      <c r="S33" s="3162"/>
      <c r="T33" s="3162"/>
      <c r="U33" s="3162"/>
      <c r="V33" s="3162"/>
      <c r="W33" s="3162"/>
      <c r="X33" s="3162"/>
      <c r="Y33" s="3162"/>
      <c r="Z33" s="3162"/>
      <c r="AA33" s="3162"/>
      <c r="AB33" s="3162"/>
      <c r="AC33" s="3162"/>
      <c r="AD33" s="3162"/>
      <c r="AE33" s="3162"/>
      <c r="AF33" s="3163"/>
      <c r="AG33" s="3164"/>
      <c r="AH33" s="3165"/>
      <c r="AI33" s="3166"/>
    </row>
    <row r="34" spans="1:35" ht="21" customHeight="1">
      <c r="A34" s="3212"/>
      <c r="B34" s="3219"/>
      <c r="C34" s="3220"/>
      <c r="D34" s="3220"/>
      <c r="E34" s="3220"/>
      <c r="F34" s="3220"/>
      <c r="G34" s="3221"/>
      <c r="H34" s="1440"/>
      <c r="I34" s="1440"/>
      <c r="J34" s="1440"/>
      <c r="K34" s="1441" t="s">
        <v>350</v>
      </c>
      <c r="L34" s="3169"/>
      <c r="M34" s="3169"/>
      <c r="N34" s="3169"/>
      <c r="O34" s="3169"/>
      <c r="P34" s="3169"/>
      <c r="Q34" s="3169"/>
      <c r="R34" s="3169"/>
      <c r="S34" s="3169"/>
      <c r="T34" s="3169"/>
      <c r="U34" s="3169"/>
      <c r="V34" s="3169"/>
      <c r="W34" s="3169"/>
      <c r="X34" s="3169"/>
      <c r="Y34" s="3169"/>
      <c r="Z34" s="3169"/>
      <c r="AA34" s="3169"/>
      <c r="AB34" s="3169"/>
      <c r="AC34" s="3169"/>
      <c r="AD34" s="3169"/>
      <c r="AE34" s="3169"/>
      <c r="AF34" s="3170"/>
      <c r="AG34" s="3171"/>
      <c r="AH34" s="3172"/>
      <c r="AI34" s="3173"/>
    </row>
    <row r="35" spans="1:35" ht="21" customHeight="1">
      <c r="A35" s="3212"/>
      <c r="B35" s="3213"/>
      <c r="C35" s="3214"/>
      <c r="D35" s="3214"/>
      <c r="E35" s="3214"/>
      <c r="F35" s="3214"/>
      <c r="G35" s="3215"/>
      <c r="H35" s="1436"/>
      <c r="I35" s="1436"/>
      <c r="J35" s="1436"/>
      <c r="K35" s="1437" t="s">
        <v>419</v>
      </c>
      <c r="L35" s="3167"/>
      <c r="M35" s="3167"/>
      <c r="N35" s="3167"/>
      <c r="O35" s="3167"/>
      <c r="P35" s="3167"/>
      <c r="Q35" s="3167"/>
      <c r="R35" s="3167"/>
      <c r="S35" s="3167"/>
      <c r="T35" s="3167"/>
      <c r="U35" s="3167"/>
      <c r="V35" s="3167"/>
      <c r="W35" s="3167"/>
      <c r="X35" s="3167"/>
      <c r="Y35" s="3167"/>
      <c r="Z35" s="3167"/>
      <c r="AA35" s="3167"/>
      <c r="AB35" s="3167"/>
      <c r="AC35" s="3167"/>
      <c r="AD35" s="3167"/>
      <c r="AE35" s="3167"/>
      <c r="AF35" s="3168"/>
      <c r="AG35" s="3159"/>
      <c r="AH35" s="3160"/>
      <c r="AI35" s="3161"/>
    </row>
    <row r="36" spans="1:35" ht="21" customHeight="1">
      <c r="A36" s="3212"/>
      <c r="B36" s="3216"/>
      <c r="C36" s="3217"/>
      <c r="D36" s="3217"/>
      <c r="E36" s="3217"/>
      <c r="F36" s="3217"/>
      <c r="G36" s="3218"/>
      <c r="H36" s="1438"/>
      <c r="I36" s="1438"/>
      <c r="J36" s="1438"/>
      <c r="K36" s="1439" t="s">
        <v>349</v>
      </c>
      <c r="L36" s="3162"/>
      <c r="M36" s="3162"/>
      <c r="N36" s="3162"/>
      <c r="O36" s="3162"/>
      <c r="P36" s="3162"/>
      <c r="Q36" s="3162"/>
      <c r="R36" s="3162"/>
      <c r="S36" s="3162"/>
      <c r="T36" s="3162"/>
      <c r="U36" s="3162"/>
      <c r="V36" s="3162"/>
      <c r="W36" s="3162"/>
      <c r="X36" s="3162"/>
      <c r="Y36" s="3162"/>
      <c r="Z36" s="3162"/>
      <c r="AA36" s="3162"/>
      <c r="AB36" s="3162"/>
      <c r="AC36" s="3162"/>
      <c r="AD36" s="3162"/>
      <c r="AE36" s="3162"/>
      <c r="AF36" s="3163"/>
      <c r="AG36" s="3164"/>
      <c r="AH36" s="3165"/>
      <c r="AI36" s="3166"/>
    </row>
    <row r="37" spans="1:35" ht="21" customHeight="1">
      <c r="A37" s="3212"/>
      <c r="B37" s="3219"/>
      <c r="C37" s="3220"/>
      <c r="D37" s="3220"/>
      <c r="E37" s="3220"/>
      <c r="F37" s="3220"/>
      <c r="G37" s="3221"/>
      <c r="H37" s="1440"/>
      <c r="I37" s="1440"/>
      <c r="J37" s="1440"/>
      <c r="K37" s="1441" t="s">
        <v>350</v>
      </c>
      <c r="L37" s="3169"/>
      <c r="M37" s="3169"/>
      <c r="N37" s="3169"/>
      <c r="O37" s="3169"/>
      <c r="P37" s="3169"/>
      <c r="Q37" s="3169"/>
      <c r="R37" s="3169"/>
      <c r="S37" s="3169"/>
      <c r="T37" s="3169"/>
      <c r="U37" s="3169"/>
      <c r="V37" s="3169"/>
      <c r="W37" s="3169"/>
      <c r="X37" s="3169"/>
      <c r="Y37" s="3169"/>
      <c r="Z37" s="3169"/>
      <c r="AA37" s="3169"/>
      <c r="AB37" s="3169"/>
      <c r="AC37" s="3169"/>
      <c r="AD37" s="3169"/>
      <c r="AE37" s="3169"/>
      <c r="AF37" s="3170"/>
      <c r="AG37" s="3171"/>
      <c r="AH37" s="3172"/>
      <c r="AI37" s="3173"/>
    </row>
    <row r="38" spans="1:35" ht="21" customHeight="1">
      <c r="A38" s="3211" t="s">
        <v>377</v>
      </c>
      <c r="B38" s="3213"/>
      <c r="C38" s="3214"/>
      <c r="D38" s="3214"/>
      <c r="E38" s="3214"/>
      <c r="F38" s="3214"/>
      <c r="G38" s="3215"/>
      <c r="H38" s="1436"/>
      <c r="I38" s="1436"/>
      <c r="J38" s="1436"/>
      <c r="K38" s="1437" t="s">
        <v>419</v>
      </c>
      <c r="L38" s="3167"/>
      <c r="M38" s="3167"/>
      <c r="N38" s="3167"/>
      <c r="O38" s="3167"/>
      <c r="P38" s="3167"/>
      <c r="Q38" s="3167"/>
      <c r="R38" s="3167"/>
      <c r="S38" s="3167"/>
      <c r="T38" s="3167"/>
      <c r="U38" s="3167"/>
      <c r="V38" s="3167"/>
      <c r="W38" s="3167"/>
      <c r="X38" s="3167"/>
      <c r="Y38" s="3167"/>
      <c r="Z38" s="3167"/>
      <c r="AA38" s="3167"/>
      <c r="AB38" s="3167"/>
      <c r="AC38" s="3167"/>
      <c r="AD38" s="3167"/>
      <c r="AE38" s="3167"/>
      <c r="AF38" s="3168"/>
      <c r="AG38" s="3159"/>
      <c r="AH38" s="3160"/>
      <c r="AI38" s="3161"/>
    </row>
    <row r="39" spans="1:35" ht="21" customHeight="1">
      <c r="A39" s="3212"/>
      <c r="B39" s="3216"/>
      <c r="C39" s="3217"/>
      <c r="D39" s="3217"/>
      <c r="E39" s="3217"/>
      <c r="F39" s="3217"/>
      <c r="G39" s="3218"/>
      <c r="H39" s="1438"/>
      <c r="I39" s="1438"/>
      <c r="J39" s="1438"/>
      <c r="K39" s="1439" t="s">
        <v>349</v>
      </c>
      <c r="L39" s="3162"/>
      <c r="M39" s="3162"/>
      <c r="N39" s="3162"/>
      <c r="O39" s="3162"/>
      <c r="P39" s="3162"/>
      <c r="Q39" s="3162"/>
      <c r="R39" s="3162"/>
      <c r="S39" s="3162"/>
      <c r="T39" s="3162"/>
      <c r="U39" s="3162"/>
      <c r="V39" s="3162"/>
      <c r="W39" s="3162"/>
      <c r="X39" s="3162"/>
      <c r="Y39" s="3162"/>
      <c r="Z39" s="3162"/>
      <c r="AA39" s="3162"/>
      <c r="AB39" s="3162"/>
      <c r="AC39" s="3162"/>
      <c r="AD39" s="3162"/>
      <c r="AE39" s="3162"/>
      <c r="AF39" s="3163"/>
      <c r="AG39" s="3164"/>
      <c r="AH39" s="3165"/>
      <c r="AI39" s="3166"/>
    </row>
    <row r="40" spans="1:35" ht="21" customHeight="1">
      <c r="A40" s="3212"/>
      <c r="B40" s="3219"/>
      <c r="C40" s="3220"/>
      <c r="D40" s="3220"/>
      <c r="E40" s="3220"/>
      <c r="F40" s="3220"/>
      <c r="G40" s="3221"/>
      <c r="H40" s="1440"/>
      <c r="I40" s="1440"/>
      <c r="J40" s="1440"/>
      <c r="K40" s="1441" t="s">
        <v>350</v>
      </c>
      <c r="L40" s="3169"/>
      <c r="M40" s="3169"/>
      <c r="N40" s="3169"/>
      <c r="O40" s="3169"/>
      <c r="P40" s="3169"/>
      <c r="Q40" s="3169"/>
      <c r="R40" s="3169"/>
      <c r="S40" s="3169"/>
      <c r="T40" s="3169"/>
      <c r="U40" s="3169"/>
      <c r="V40" s="3169"/>
      <c r="W40" s="3169"/>
      <c r="X40" s="3169"/>
      <c r="Y40" s="3169"/>
      <c r="Z40" s="3169"/>
      <c r="AA40" s="3169"/>
      <c r="AB40" s="3169"/>
      <c r="AC40" s="3169"/>
      <c r="AD40" s="3169"/>
      <c r="AE40" s="3169"/>
      <c r="AF40" s="3170"/>
      <c r="AG40" s="3171"/>
      <c r="AH40" s="3172"/>
      <c r="AI40" s="3173"/>
    </row>
    <row r="41" spans="1:35" ht="21" customHeight="1">
      <c r="A41" s="3212"/>
      <c r="B41" s="3213"/>
      <c r="C41" s="3214"/>
      <c r="D41" s="3214"/>
      <c r="E41" s="3214"/>
      <c r="F41" s="3214"/>
      <c r="G41" s="3215"/>
      <c r="H41" s="1436"/>
      <c r="I41" s="1436"/>
      <c r="J41" s="1436"/>
      <c r="K41" s="1437" t="s">
        <v>419</v>
      </c>
      <c r="L41" s="3167"/>
      <c r="M41" s="3167"/>
      <c r="N41" s="3167"/>
      <c r="O41" s="3167"/>
      <c r="P41" s="3167"/>
      <c r="Q41" s="3167"/>
      <c r="R41" s="3167"/>
      <c r="S41" s="3167"/>
      <c r="T41" s="3167"/>
      <c r="U41" s="3167"/>
      <c r="V41" s="3167"/>
      <c r="W41" s="3167"/>
      <c r="X41" s="3167"/>
      <c r="Y41" s="3167"/>
      <c r="Z41" s="3167"/>
      <c r="AA41" s="3167"/>
      <c r="AB41" s="3167"/>
      <c r="AC41" s="3167"/>
      <c r="AD41" s="3167"/>
      <c r="AE41" s="3167"/>
      <c r="AF41" s="3168"/>
      <c r="AG41" s="3159"/>
      <c r="AH41" s="3160"/>
      <c r="AI41" s="3161"/>
    </row>
    <row r="42" spans="1:35" ht="21" customHeight="1">
      <c r="A42" s="3212"/>
      <c r="B42" s="3216"/>
      <c r="C42" s="3217"/>
      <c r="D42" s="3217"/>
      <c r="E42" s="3217"/>
      <c r="F42" s="3217"/>
      <c r="G42" s="3218"/>
      <c r="H42" s="1438"/>
      <c r="I42" s="1438"/>
      <c r="J42" s="1438"/>
      <c r="K42" s="1439" t="s">
        <v>349</v>
      </c>
      <c r="L42" s="3162"/>
      <c r="M42" s="3162"/>
      <c r="N42" s="3162"/>
      <c r="O42" s="3162"/>
      <c r="P42" s="3162"/>
      <c r="Q42" s="3162"/>
      <c r="R42" s="3162"/>
      <c r="S42" s="3162"/>
      <c r="T42" s="3162"/>
      <c r="U42" s="3162"/>
      <c r="V42" s="3162"/>
      <c r="W42" s="3162"/>
      <c r="X42" s="3162"/>
      <c r="Y42" s="3162"/>
      <c r="Z42" s="3162"/>
      <c r="AA42" s="3162"/>
      <c r="AB42" s="3162"/>
      <c r="AC42" s="3162"/>
      <c r="AD42" s="3162"/>
      <c r="AE42" s="3162"/>
      <c r="AF42" s="3163"/>
      <c r="AG42" s="3164"/>
      <c r="AH42" s="3165"/>
      <c r="AI42" s="3166"/>
    </row>
    <row r="43" spans="1:35" ht="21" customHeight="1">
      <c r="A43" s="3212"/>
      <c r="B43" s="3219"/>
      <c r="C43" s="3220"/>
      <c r="D43" s="3220"/>
      <c r="E43" s="3220"/>
      <c r="F43" s="3220"/>
      <c r="G43" s="3221"/>
      <c r="H43" s="1440"/>
      <c r="I43" s="1440"/>
      <c r="J43" s="1440"/>
      <c r="K43" s="1441" t="s">
        <v>350</v>
      </c>
      <c r="L43" s="3169"/>
      <c r="M43" s="3169"/>
      <c r="N43" s="3169"/>
      <c r="O43" s="3169"/>
      <c r="P43" s="3169"/>
      <c r="Q43" s="3169"/>
      <c r="R43" s="3169"/>
      <c r="S43" s="3169"/>
      <c r="T43" s="3169"/>
      <c r="U43" s="3169"/>
      <c r="V43" s="3169"/>
      <c r="W43" s="3169"/>
      <c r="X43" s="3169"/>
      <c r="Y43" s="3169"/>
      <c r="Z43" s="3169"/>
      <c r="AA43" s="3169"/>
      <c r="AB43" s="3169"/>
      <c r="AC43" s="3169"/>
      <c r="AD43" s="3169"/>
      <c r="AE43" s="3169"/>
      <c r="AF43" s="3170"/>
      <c r="AG43" s="3171"/>
      <c r="AH43" s="3172"/>
      <c r="AI43" s="3173"/>
    </row>
    <row r="44" spans="1:35" ht="21" customHeight="1">
      <c r="A44" s="3212"/>
      <c r="B44" s="3213"/>
      <c r="C44" s="3214"/>
      <c r="D44" s="3214"/>
      <c r="E44" s="3214"/>
      <c r="F44" s="3214"/>
      <c r="G44" s="3215"/>
      <c r="H44" s="1436"/>
      <c r="I44" s="1436"/>
      <c r="J44" s="1436"/>
      <c r="K44" s="1437" t="s">
        <v>419</v>
      </c>
      <c r="L44" s="3167"/>
      <c r="M44" s="3167"/>
      <c r="N44" s="3167"/>
      <c r="O44" s="3167"/>
      <c r="P44" s="3167"/>
      <c r="Q44" s="3167"/>
      <c r="R44" s="3167"/>
      <c r="S44" s="3167"/>
      <c r="T44" s="3167"/>
      <c r="U44" s="3167"/>
      <c r="V44" s="3167"/>
      <c r="W44" s="3167"/>
      <c r="X44" s="3167"/>
      <c r="Y44" s="3167"/>
      <c r="Z44" s="3167"/>
      <c r="AA44" s="3167"/>
      <c r="AB44" s="3167"/>
      <c r="AC44" s="3167"/>
      <c r="AD44" s="3167"/>
      <c r="AE44" s="3167"/>
      <c r="AF44" s="3168"/>
      <c r="AG44" s="3159"/>
      <c r="AH44" s="3160"/>
      <c r="AI44" s="3161"/>
    </row>
    <row r="45" spans="1:35" ht="21" customHeight="1">
      <c r="A45" s="3212"/>
      <c r="B45" s="3216"/>
      <c r="C45" s="3217"/>
      <c r="D45" s="3217"/>
      <c r="E45" s="3217"/>
      <c r="F45" s="3217"/>
      <c r="G45" s="3218"/>
      <c r="H45" s="1438"/>
      <c r="I45" s="1438"/>
      <c r="J45" s="1438"/>
      <c r="K45" s="1439" t="s">
        <v>349</v>
      </c>
      <c r="L45" s="3162"/>
      <c r="M45" s="3162"/>
      <c r="N45" s="3162"/>
      <c r="O45" s="3162"/>
      <c r="P45" s="3162"/>
      <c r="Q45" s="3162"/>
      <c r="R45" s="3162"/>
      <c r="S45" s="3162"/>
      <c r="T45" s="3162"/>
      <c r="U45" s="3162"/>
      <c r="V45" s="3162"/>
      <c r="W45" s="3162"/>
      <c r="X45" s="3162"/>
      <c r="Y45" s="3162"/>
      <c r="Z45" s="3162"/>
      <c r="AA45" s="3162"/>
      <c r="AB45" s="3162"/>
      <c r="AC45" s="3162"/>
      <c r="AD45" s="3162"/>
      <c r="AE45" s="3162"/>
      <c r="AF45" s="3163"/>
      <c r="AG45" s="3164"/>
      <c r="AH45" s="3165"/>
      <c r="AI45" s="3166"/>
    </row>
    <row r="46" spans="1:35" ht="21" customHeight="1">
      <c r="A46" s="3235"/>
      <c r="B46" s="3219"/>
      <c r="C46" s="3220"/>
      <c r="D46" s="3220"/>
      <c r="E46" s="3220"/>
      <c r="F46" s="3220"/>
      <c r="G46" s="3221"/>
      <c r="H46" s="1440"/>
      <c r="I46" s="1440"/>
      <c r="J46" s="1440"/>
      <c r="K46" s="1441" t="s">
        <v>350</v>
      </c>
      <c r="L46" s="3169"/>
      <c r="M46" s="3169"/>
      <c r="N46" s="3169"/>
      <c r="O46" s="3169"/>
      <c r="P46" s="3169"/>
      <c r="Q46" s="3169"/>
      <c r="R46" s="3169"/>
      <c r="S46" s="3169"/>
      <c r="T46" s="3169"/>
      <c r="U46" s="3169"/>
      <c r="V46" s="3169"/>
      <c r="W46" s="3169"/>
      <c r="X46" s="3169"/>
      <c r="Y46" s="3169"/>
      <c r="Z46" s="3169"/>
      <c r="AA46" s="3169"/>
      <c r="AB46" s="3169"/>
      <c r="AC46" s="3169"/>
      <c r="AD46" s="3169"/>
      <c r="AE46" s="3169"/>
      <c r="AF46" s="3170"/>
      <c r="AG46" s="3171"/>
      <c r="AH46" s="3172"/>
      <c r="AI46" s="3173"/>
    </row>
    <row r="47" spans="1:35" ht="15" customHeight="1">
      <c r="A47" s="1442" t="s">
        <v>425</v>
      </c>
      <c r="B47" s="1443"/>
      <c r="C47" s="1443"/>
      <c r="D47" s="1443"/>
      <c r="E47" s="1443"/>
      <c r="F47" s="1443"/>
      <c r="G47" s="1443"/>
      <c r="H47" s="1443"/>
      <c r="I47" s="1443"/>
      <c r="J47" s="1443"/>
      <c r="K47" s="1443"/>
      <c r="L47" s="1443"/>
      <c r="M47" s="1443"/>
      <c r="N47" s="1443"/>
      <c r="O47" s="1443"/>
      <c r="P47" s="1443"/>
      <c r="Q47" s="1443"/>
      <c r="R47" s="1443"/>
      <c r="S47" s="1443"/>
      <c r="T47" s="1443"/>
      <c r="U47" s="1443"/>
      <c r="V47" s="1443"/>
      <c r="W47" s="1443"/>
      <c r="X47" s="1443"/>
      <c r="Y47" s="1443"/>
      <c r="Z47" s="1443"/>
      <c r="AA47" s="1443"/>
      <c r="AB47" s="1443"/>
      <c r="AC47" s="1443"/>
      <c r="AD47" s="1443"/>
      <c r="AE47" s="1443"/>
      <c r="AF47" s="1443"/>
      <c r="AG47" s="1443"/>
      <c r="AH47" s="1443"/>
      <c r="AI47" s="1444"/>
    </row>
    <row r="48" spans="1:35" ht="32.25" customHeight="1">
      <c r="A48" s="3147"/>
      <c r="B48" s="3148"/>
      <c r="C48" s="3148"/>
      <c r="D48" s="3148"/>
      <c r="E48" s="3148"/>
      <c r="F48" s="3148"/>
      <c r="G48" s="3148"/>
      <c r="H48" s="3148"/>
      <c r="I48" s="3148"/>
      <c r="J48" s="3148"/>
      <c r="K48" s="3148"/>
      <c r="L48" s="3148"/>
      <c r="M48" s="3148"/>
      <c r="N48" s="3148"/>
      <c r="O48" s="3148"/>
      <c r="P48" s="3148"/>
      <c r="Q48" s="3148"/>
      <c r="R48" s="3148"/>
      <c r="S48" s="3148"/>
      <c r="T48" s="3148"/>
      <c r="U48" s="3148"/>
      <c r="V48" s="3148"/>
      <c r="W48" s="3148"/>
      <c r="X48" s="3148"/>
      <c r="Y48" s="3148"/>
      <c r="Z48" s="3148"/>
      <c r="AA48" s="3148"/>
      <c r="AB48" s="3148"/>
      <c r="AC48" s="3148"/>
      <c r="AD48" s="3148"/>
      <c r="AE48" s="3148"/>
      <c r="AF48" s="3148"/>
      <c r="AG48" s="3148"/>
      <c r="AH48" s="3148"/>
      <c r="AI48" s="3149"/>
    </row>
    <row r="49" spans="1:35" ht="15" customHeight="1">
      <c r="A49" s="1445" t="s">
        <v>407</v>
      </c>
      <c r="B49" s="1446"/>
      <c r="C49" s="1446"/>
      <c r="D49" s="1446"/>
      <c r="E49" s="1446"/>
      <c r="F49" s="1446"/>
      <c r="G49" s="1446"/>
      <c r="H49" s="1446"/>
      <c r="I49" s="1446"/>
      <c r="J49" s="1446"/>
      <c r="K49" s="1446"/>
      <c r="L49" s="1446"/>
      <c r="M49" s="1446"/>
      <c r="N49" s="1446"/>
      <c r="O49" s="1446"/>
      <c r="P49" s="1446"/>
      <c r="Q49" s="1446"/>
      <c r="R49" s="1446"/>
      <c r="S49" s="1446"/>
      <c r="T49" s="1446"/>
      <c r="U49" s="1446"/>
      <c r="V49" s="1446"/>
      <c r="W49" s="1446"/>
      <c r="X49" s="1446"/>
      <c r="Y49" s="1446"/>
      <c r="Z49" s="1446"/>
      <c r="AA49" s="1446"/>
      <c r="AB49" s="1446"/>
      <c r="AC49" s="1446"/>
      <c r="AD49" s="1446"/>
      <c r="AE49" s="1446"/>
      <c r="AF49" s="1446"/>
      <c r="AG49" s="1446"/>
      <c r="AH49" s="1446"/>
      <c r="AI49" s="1447"/>
    </row>
    <row r="50" spans="1:35" ht="15" customHeight="1">
      <c r="A50" s="3150"/>
      <c r="B50" s="3151"/>
      <c r="C50" s="3151"/>
      <c r="D50" s="3151"/>
      <c r="E50" s="3151"/>
      <c r="F50" s="3151"/>
      <c r="G50" s="3151"/>
      <c r="H50" s="3151"/>
      <c r="I50" s="3151"/>
      <c r="J50" s="3151"/>
      <c r="K50" s="3151"/>
      <c r="L50" s="3151"/>
      <c r="M50" s="3151"/>
      <c r="N50" s="3151"/>
      <c r="O50" s="3151"/>
      <c r="P50" s="3151"/>
      <c r="Q50" s="3151"/>
      <c r="R50" s="3151"/>
      <c r="S50" s="3151"/>
      <c r="T50" s="3151"/>
      <c r="U50" s="3151"/>
      <c r="V50" s="3151"/>
      <c r="W50" s="3151"/>
      <c r="X50" s="3151"/>
      <c r="Y50" s="3151"/>
      <c r="Z50" s="3151"/>
      <c r="AA50" s="3151"/>
      <c r="AB50" s="3151"/>
      <c r="AC50" s="3151"/>
      <c r="AD50" s="3151"/>
      <c r="AE50" s="3151"/>
      <c r="AF50" s="3151"/>
      <c r="AG50" s="3151"/>
      <c r="AH50" s="3151"/>
      <c r="AI50" s="3152"/>
    </row>
    <row r="51" spans="1:35" ht="15" customHeight="1">
      <c r="A51" s="1445" t="s">
        <v>836</v>
      </c>
      <c r="B51" s="1446"/>
      <c r="C51" s="1446"/>
      <c r="D51" s="1446"/>
      <c r="E51" s="1446"/>
      <c r="F51" s="1446"/>
      <c r="G51" s="1446"/>
      <c r="H51" s="1446"/>
      <c r="I51" s="1446"/>
      <c r="J51" s="1446"/>
      <c r="K51" s="1446"/>
      <c r="L51" s="1446"/>
      <c r="M51" s="1446"/>
      <c r="N51" s="1446"/>
      <c r="O51" s="1446"/>
      <c r="P51" s="1446"/>
      <c r="Q51" s="1446"/>
      <c r="R51" s="1446"/>
      <c r="S51" s="1446"/>
      <c r="T51" s="1446"/>
      <c r="U51" s="1446"/>
      <c r="V51" s="1446"/>
      <c r="W51" s="1446"/>
      <c r="X51" s="1446"/>
      <c r="Y51" s="1446"/>
      <c r="Z51" s="1446"/>
      <c r="AA51" s="1446"/>
      <c r="AB51" s="1446"/>
      <c r="AC51" s="1446"/>
      <c r="AD51" s="1446"/>
      <c r="AE51" s="1446"/>
      <c r="AF51" s="1446"/>
      <c r="AG51" s="1446"/>
      <c r="AH51" s="1446"/>
      <c r="AI51" s="1447"/>
    </row>
    <row r="52" spans="1:35" ht="15" customHeight="1" thickBot="1">
      <c r="A52" s="3153" t="s">
        <v>216</v>
      </c>
      <c r="B52" s="3154"/>
      <c r="C52" s="3154"/>
      <c r="D52" s="3154"/>
      <c r="E52" s="3154"/>
      <c r="F52" s="3154"/>
      <c r="G52" s="3154"/>
      <c r="H52" s="3154"/>
      <c r="I52" s="3154"/>
      <c r="J52" s="3154"/>
      <c r="K52" s="3154"/>
      <c r="L52" s="3154"/>
      <c r="M52" s="3154"/>
      <c r="N52" s="3154"/>
      <c r="O52" s="3154"/>
      <c r="P52" s="3154"/>
      <c r="Q52" s="3154"/>
      <c r="R52" s="3154"/>
      <c r="S52" s="3154"/>
      <c r="T52" s="3154"/>
      <c r="U52" s="3154"/>
      <c r="V52" s="3154"/>
      <c r="W52" s="3154"/>
      <c r="X52" s="3154"/>
      <c r="Y52" s="3154"/>
      <c r="Z52" s="3154"/>
      <c r="AA52" s="3154"/>
      <c r="AB52" s="3154"/>
      <c r="AC52" s="3154"/>
      <c r="AD52" s="3154"/>
      <c r="AE52" s="3154"/>
      <c r="AF52" s="3154"/>
      <c r="AG52" s="3154"/>
      <c r="AH52" s="3154"/>
      <c r="AI52" s="3155"/>
    </row>
    <row r="53" spans="1:35" ht="15" customHeight="1">
      <c r="A53" s="1448" t="s">
        <v>837</v>
      </c>
      <c r="B53" s="1449"/>
      <c r="C53" s="1449"/>
      <c r="D53" s="1449"/>
      <c r="E53" s="1449"/>
      <c r="F53" s="1449"/>
      <c r="G53" s="1449"/>
      <c r="H53" s="1449"/>
      <c r="I53" s="1449"/>
      <c r="J53" s="1449"/>
      <c r="K53" s="1449"/>
      <c r="L53" s="1449"/>
      <c r="M53" s="1449"/>
      <c r="N53" s="1449"/>
      <c r="O53" s="1449"/>
      <c r="P53" s="1449"/>
      <c r="Q53" s="1449"/>
      <c r="R53" s="1449"/>
      <c r="S53" s="1449"/>
      <c r="T53" s="1449"/>
      <c r="U53" s="1449"/>
      <c r="V53" s="1449"/>
      <c r="W53" s="1449"/>
      <c r="X53" s="1449"/>
      <c r="Y53" s="1449"/>
      <c r="Z53" s="1449"/>
      <c r="AA53" s="1449"/>
      <c r="AB53" s="1449"/>
      <c r="AC53" s="1449"/>
      <c r="AD53" s="1449"/>
      <c r="AE53" s="1449"/>
      <c r="AF53" s="1449"/>
      <c r="AG53" s="1449"/>
      <c r="AH53" s="1449"/>
      <c r="AI53" s="1449"/>
    </row>
    <row r="54" spans="1:35" ht="18" customHeight="1">
      <c r="A54" s="1449"/>
      <c r="B54" s="3156"/>
      <c r="C54" s="3156"/>
      <c r="D54" s="3156"/>
      <c r="E54" s="3156"/>
      <c r="F54" s="3156"/>
      <c r="G54" s="3156"/>
      <c r="H54" s="3156"/>
      <c r="I54" s="3156"/>
      <c r="J54" s="3156"/>
      <c r="K54" s="3156"/>
      <c r="L54" s="3156"/>
      <c r="M54" s="3156"/>
      <c r="N54" s="1449"/>
      <c r="O54" s="3157" t="s">
        <v>408</v>
      </c>
      <c r="P54" s="3157"/>
      <c r="Q54" s="3158" t="s">
        <v>563</v>
      </c>
      <c r="R54" s="3158"/>
      <c r="S54" s="3158"/>
      <c r="T54" s="3158"/>
      <c r="U54" s="3158"/>
      <c r="V54" s="3158"/>
      <c r="W54" s="1449"/>
      <c r="X54" s="1449"/>
      <c r="Y54" s="1449"/>
      <c r="Z54" s="1449"/>
      <c r="AA54" s="1449"/>
      <c r="AB54" s="1449"/>
      <c r="AC54" s="1449"/>
      <c r="AD54" s="1449"/>
      <c r="AE54" s="1449"/>
      <c r="AF54" s="1449"/>
      <c r="AG54" s="1449"/>
      <c r="AH54" s="1449"/>
      <c r="AI54" s="1449"/>
    </row>
    <row r="55" spans="1:35" ht="15" customHeight="1">
      <c r="A55" s="1450" t="s">
        <v>426</v>
      </c>
      <c r="B55" s="1449"/>
      <c r="C55" s="1449"/>
      <c r="D55" s="1449"/>
      <c r="E55" s="1449"/>
      <c r="F55" s="1449"/>
      <c r="G55" s="1449"/>
      <c r="H55" s="1449"/>
      <c r="I55" s="1449"/>
      <c r="J55" s="1449"/>
      <c r="K55" s="1449"/>
      <c r="L55" s="1449"/>
      <c r="M55" s="1449"/>
      <c r="N55" s="1449"/>
      <c r="O55" s="1449"/>
      <c r="P55" s="1449"/>
      <c r="Q55" s="1449"/>
      <c r="R55" s="1449"/>
      <c r="S55" s="1449"/>
      <c r="T55" s="1449"/>
      <c r="U55" s="1449"/>
      <c r="V55" s="1449"/>
      <c r="W55" s="1449"/>
      <c r="X55" s="1449"/>
      <c r="Y55" s="1449"/>
      <c r="Z55" s="1449"/>
      <c r="AA55" s="1449"/>
      <c r="AB55" s="1449"/>
      <c r="AC55" s="1449"/>
      <c r="AD55" s="1449"/>
      <c r="AE55" s="1449"/>
      <c r="AF55" s="1449"/>
      <c r="AG55" s="1449"/>
      <c r="AH55" s="1449"/>
      <c r="AI55" s="1449"/>
    </row>
    <row r="56" spans="1:35" ht="18" customHeight="1">
      <c r="A56" s="1449"/>
      <c r="B56" s="3156"/>
      <c r="C56" s="3156"/>
      <c r="D56" s="3156"/>
      <c r="E56" s="3156"/>
      <c r="F56" s="3156"/>
      <c r="G56" s="3156"/>
      <c r="H56" s="3156"/>
      <c r="I56" s="3156"/>
      <c r="J56" s="3156"/>
      <c r="K56" s="3156"/>
      <c r="L56" s="3156"/>
      <c r="M56" s="3156"/>
      <c r="N56" s="1449"/>
      <c r="O56" s="3157" t="s">
        <v>408</v>
      </c>
      <c r="P56" s="3157"/>
      <c r="Q56" s="3158" t="s">
        <v>564</v>
      </c>
      <c r="R56" s="3158"/>
      <c r="S56" s="3158"/>
      <c r="T56" s="3158"/>
      <c r="U56" s="3158"/>
      <c r="V56" s="3158"/>
      <c r="W56" s="1449"/>
      <c r="X56" s="1449"/>
      <c r="Y56" s="1449"/>
      <c r="Z56" s="1449"/>
      <c r="AA56" s="1449"/>
      <c r="AB56" s="1449"/>
      <c r="AC56" s="1449"/>
      <c r="AD56" s="1449"/>
      <c r="AE56" s="1449"/>
      <c r="AF56" s="1449"/>
      <c r="AG56" s="1449"/>
      <c r="AH56" s="1449"/>
      <c r="AI56" s="1449"/>
    </row>
    <row r="57" spans="1:35" ht="72" customHeight="1">
      <c r="A57" s="3146" t="s">
        <v>411</v>
      </c>
      <c r="B57" s="3146"/>
      <c r="C57" s="3146"/>
      <c r="D57" s="3146"/>
      <c r="E57" s="3146"/>
      <c r="F57" s="3146"/>
      <c r="G57" s="3146"/>
      <c r="H57" s="3146"/>
      <c r="I57" s="3146"/>
      <c r="J57" s="3146"/>
      <c r="K57" s="3146"/>
      <c r="L57" s="3146"/>
      <c r="M57" s="3146"/>
      <c r="N57" s="3146"/>
      <c r="O57" s="3146"/>
      <c r="P57" s="3146"/>
      <c r="Q57" s="3146"/>
      <c r="R57" s="3146"/>
      <c r="S57" s="3146"/>
      <c r="T57" s="3146"/>
      <c r="U57" s="3146"/>
      <c r="V57" s="3146"/>
      <c r="W57" s="3146"/>
      <c r="X57" s="3146"/>
      <c r="Y57" s="3146"/>
      <c r="Z57" s="3146"/>
      <c r="AA57" s="3146"/>
      <c r="AB57" s="3146"/>
      <c r="AC57" s="3146"/>
      <c r="AD57" s="3146"/>
      <c r="AE57" s="3146"/>
      <c r="AF57" s="3146"/>
      <c r="AG57" s="3146"/>
      <c r="AH57" s="3146"/>
      <c r="AI57" s="3146"/>
    </row>
  </sheetData>
  <sheetProtection sheet="1" scenarios="1" formatCells="0" formatColumns="0" formatRows="0" insertRows="0" deleteRows="0"/>
  <mergeCells count="82">
    <mergeCell ref="A38:A46"/>
    <mergeCell ref="B44:G46"/>
    <mergeCell ref="L44:AF44"/>
    <mergeCell ref="AG44:AI44"/>
    <mergeCell ref="L45:AF45"/>
    <mergeCell ref="AG45:AI45"/>
    <mergeCell ref="L46:AF46"/>
    <mergeCell ref="AG46:AI46"/>
    <mergeCell ref="B41:G43"/>
    <mergeCell ref="L42:AF42"/>
    <mergeCell ref="AG42:AI42"/>
    <mergeCell ref="L43:AF43"/>
    <mergeCell ref="AG43:AI43"/>
    <mergeCell ref="L41:AF41"/>
    <mergeCell ref="AG41:AI41"/>
    <mergeCell ref="B38:G40"/>
    <mergeCell ref="W7:AF7"/>
    <mergeCell ref="A2:AI2"/>
    <mergeCell ref="F4:R4"/>
    <mergeCell ref="B4:E4"/>
    <mergeCell ref="B5:E5"/>
    <mergeCell ref="F5:Y5"/>
    <mergeCell ref="A9:AI9"/>
    <mergeCell ref="C11:I11"/>
    <mergeCell ref="D14:F14"/>
    <mergeCell ref="G14:U14"/>
    <mergeCell ref="V14:AB14"/>
    <mergeCell ref="AC14:AH14"/>
    <mergeCell ref="D16:F16"/>
    <mergeCell ref="G16:T16"/>
    <mergeCell ref="U16:AB16"/>
    <mergeCell ref="AC16:AH16"/>
    <mergeCell ref="A19:F19"/>
    <mergeCell ref="G19:I19"/>
    <mergeCell ref="J19:AI19"/>
    <mergeCell ref="A29:A37"/>
    <mergeCell ref="L33:AF33"/>
    <mergeCell ref="AG33:AI33"/>
    <mergeCell ref="B29:G31"/>
    <mergeCell ref="L29:AF29"/>
    <mergeCell ref="B35:G37"/>
    <mergeCell ref="L35:AF35"/>
    <mergeCell ref="AG35:AI35"/>
    <mergeCell ref="L36:AF36"/>
    <mergeCell ref="AG36:AI36"/>
    <mergeCell ref="L37:AF37"/>
    <mergeCell ref="AG37:AI37"/>
    <mergeCell ref="B32:G34"/>
    <mergeCell ref="L32:AF32"/>
    <mergeCell ref="AG32:AI32"/>
    <mergeCell ref="L34:AF34"/>
    <mergeCell ref="A20:F20"/>
    <mergeCell ref="G20:I22"/>
    <mergeCell ref="J20:AI22"/>
    <mergeCell ref="A27:G28"/>
    <mergeCell ref="H27:J27"/>
    <mergeCell ref="K27:AF28"/>
    <mergeCell ref="AG27:AI28"/>
    <mergeCell ref="A21:F21"/>
    <mergeCell ref="A22:F22"/>
    <mergeCell ref="AG29:AI29"/>
    <mergeCell ref="L30:AF30"/>
    <mergeCell ref="AG30:AI30"/>
    <mergeCell ref="B56:M56"/>
    <mergeCell ref="O56:P56"/>
    <mergeCell ref="Q56:V56"/>
    <mergeCell ref="L38:AF38"/>
    <mergeCell ref="AG38:AI38"/>
    <mergeCell ref="L39:AF39"/>
    <mergeCell ref="AG39:AI39"/>
    <mergeCell ref="L40:AF40"/>
    <mergeCell ref="AG40:AI40"/>
    <mergeCell ref="L31:AF31"/>
    <mergeCell ref="AG31:AI31"/>
    <mergeCell ref="AG34:AI34"/>
    <mergeCell ref="A57:AI57"/>
    <mergeCell ref="A48:AI48"/>
    <mergeCell ref="A50:AI50"/>
    <mergeCell ref="A52:AI52"/>
    <mergeCell ref="B54:M54"/>
    <mergeCell ref="O54:P54"/>
    <mergeCell ref="Q54:V54"/>
  </mergeCells>
  <phoneticPr fontId="14"/>
  <printOptions horizontalCentered="1"/>
  <pageMargins left="0.62992125984251968" right="0.62992125984251968" top="0.39370078740157483" bottom="0.39370078740157483" header="0" footer="0.19685039370078741"/>
  <pageSetup paperSize="9" scale="82" orientation="portrait" r:id="rId1"/>
  <headerFooter scaleWithDoc="0">
    <oddFooter>&amp;R令和６年４月１日以降に申請する訓練科から適用</oddFooter>
  </headerFooter>
  <rowBreaks count="1" manualBreakCount="1">
    <brk id="48" max="34" man="1"/>
  </rowBreaks>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pageSetUpPr fitToPage="1"/>
  </sheetPr>
  <dimension ref="A1:T67"/>
  <sheetViews>
    <sheetView view="pageBreakPreview" zoomScale="85" zoomScaleNormal="70" zoomScaleSheetLayoutView="85" workbookViewId="0">
      <selection activeCell="B27" sqref="B27:R27"/>
    </sheetView>
  </sheetViews>
  <sheetFormatPr defaultRowHeight="13.5"/>
  <cols>
    <col min="1" max="1" width="4.25" style="247" customWidth="1"/>
    <col min="2" max="2" width="22" style="247" customWidth="1"/>
    <col min="3" max="3" width="17.125" style="246" customWidth="1"/>
    <col min="4" max="4" width="25.375" style="246" customWidth="1"/>
    <col min="5" max="5" width="28.125" style="246" customWidth="1"/>
    <col min="6" max="6" width="12.5" style="247" customWidth="1"/>
    <col min="7" max="7" width="5" style="248" customWidth="1"/>
    <col min="8" max="8" width="12.375" style="247" customWidth="1"/>
    <col min="9" max="9" width="8.875" style="247" customWidth="1"/>
    <col min="10" max="16" width="9" style="247"/>
    <col min="17" max="17" width="7.5" style="247" customWidth="1"/>
    <col min="18" max="19" width="7.5" style="279" customWidth="1"/>
    <col min="20" max="260" width="9" style="247"/>
    <col min="261" max="261" width="2.75" style="247" customWidth="1"/>
    <col min="262" max="262" width="22" style="247" customWidth="1"/>
    <col min="263" max="263" width="17.125" style="247" customWidth="1"/>
    <col min="264" max="264" width="25.375" style="247" customWidth="1"/>
    <col min="265" max="265" width="28.125" style="247" customWidth="1"/>
    <col min="266" max="266" width="12.5" style="247" customWidth="1"/>
    <col min="267" max="267" width="5" style="247" customWidth="1"/>
    <col min="268" max="268" width="12.375" style="247" customWidth="1"/>
    <col min="269" max="269" width="8.875" style="247" customWidth="1"/>
    <col min="270" max="274" width="9" style="247"/>
    <col min="275" max="275" width="7.5" style="247" customWidth="1"/>
    <col min="276" max="516" width="9" style="247"/>
    <col min="517" max="517" width="2.75" style="247" customWidth="1"/>
    <col min="518" max="518" width="22" style="247" customWidth="1"/>
    <col min="519" max="519" width="17.125" style="247" customWidth="1"/>
    <col min="520" max="520" width="25.375" style="247" customWidth="1"/>
    <col min="521" max="521" width="28.125" style="247" customWidth="1"/>
    <col min="522" max="522" width="12.5" style="247" customWidth="1"/>
    <col min="523" max="523" width="5" style="247" customWidth="1"/>
    <col min="524" max="524" width="12.375" style="247" customWidth="1"/>
    <col min="525" max="525" width="8.875" style="247" customWidth="1"/>
    <col min="526" max="530" width="9" style="247"/>
    <col min="531" max="531" width="7.5" style="247" customWidth="1"/>
    <col min="532" max="772" width="9" style="247"/>
    <col min="773" max="773" width="2.75" style="247" customWidth="1"/>
    <col min="774" max="774" width="22" style="247" customWidth="1"/>
    <col min="775" max="775" width="17.125" style="247" customWidth="1"/>
    <col min="776" max="776" width="25.375" style="247" customWidth="1"/>
    <col min="777" max="777" width="28.125" style="247" customWidth="1"/>
    <col min="778" max="778" width="12.5" style="247" customWidth="1"/>
    <col min="779" max="779" width="5" style="247" customWidth="1"/>
    <col min="780" max="780" width="12.375" style="247" customWidth="1"/>
    <col min="781" max="781" width="8.875" style="247" customWidth="1"/>
    <col min="782" max="786" width="9" style="247"/>
    <col min="787" max="787" width="7.5" style="247" customWidth="1"/>
    <col min="788" max="1028" width="9" style="247"/>
    <col min="1029" max="1029" width="2.75" style="247" customWidth="1"/>
    <col min="1030" max="1030" width="22" style="247" customWidth="1"/>
    <col min="1031" max="1031" width="17.125" style="247" customWidth="1"/>
    <col min="1032" max="1032" width="25.375" style="247" customWidth="1"/>
    <col min="1033" max="1033" width="28.125" style="247" customWidth="1"/>
    <col min="1034" max="1034" width="12.5" style="247" customWidth="1"/>
    <col min="1035" max="1035" width="5" style="247" customWidth="1"/>
    <col min="1036" max="1036" width="12.375" style="247" customWidth="1"/>
    <col min="1037" max="1037" width="8.875" style="247" customWidth="1"/>
    <col min="1038" max="1042" width="9" style="247"/>
    <col min="1043" max="1043" width="7.5" style="247" customWidth="1"/>
    <col min="1044" max="1284" width="9" style="247"/>
    <col min="1285" max="1285" width="2.75" style="247" customWidth="1"/>
    <col min="1286" max="1286" width="22" style="247" customWidth="1"/>
    <col min="1287" max="1287" width="17.125" style="247" customWidth="1"/>
    <col min="1288" max="1288" width="25.375" style="247" customWidth="1"/>
    <col min="1289" max="1289" width="28.125" style="247" customWidth="1"/>
    <col min="1290" max="1290" width="12.5" style="247" customWidth="1"/>
    <col min="1291" max="1291" width="5" style="247" customWidth="1"/>
    <col min="1292" max="1292" width="12.375" style="247" customWidth="1"/>
    <col min="1293" max="1293" width="8.875" style="247" customWidth="1"/>
    <col min="1294" max="1298" width="9" style="247"/>
    <col min="1299" max="1299" width="7.5" style="247" customWidth="1"/>
    <col min="1300" max="1540" width="9" style="247"/>
    <col min="1541" max="1541" width="2.75" style="247" customWidth="1"/>
    <col min="1542" max="1542" width="22" style="247" customWidth="1"/>
    <col min="1543" max="1543" width="17.125" style="247" customWidth="1"/>
    <col min="1544" max="1544" width="25.375" style="247" customWidth="1"/>
    <col min="1545" max="1545" width="28.125" style="247" customWidth="1"/>
    <col min="1546" max="1546" width="12.5" style="247" customWidth="1"/>
    <col min="1547" max="1547" width="5" style="247" customWidth="1"/>
    <col min="1548" max="1548" width="12.375" style="247" customWidth="1"/>
    <col min="1549" max="1549" width="8.875" style="247" customWidth="1"/>
    <col min="1550" max="1554" width="9" style="247"/>
    <col min="1555" max="1555" width="7.5" style="247" customWidth="1"/>
    <col min="1556" max="1796" width="9" style="247"/>
    <col min="1797" max="1797" width="2.75" style="247" customWidth="1"/>
    <col min="1798" max="1798" width="22" style="247" customWidth="1"/>
    <col min="1799" max="1799" width="17.125" style="247" customWidth="1"/>
    <col min="1800" max="1800" width="25.375" style="247" customWidth="1"/>
    <col min="1801" max="1801" width="28.125" style="247" customWidth="1"/>
    <col min="1802" max="1802" width="12.5" style="247" customWidth="1"/>
    <col min="1803" max="1803" width="5" style="247" customWidth="1"/>
    <col min="1804" max="1804" width="12.375" style="247" customWidth="1"/>
    <col min="1805" max="1805" width="8.875" style="247" customWidth="1"/>
    <col min="1806" max="1810" width="9" style="247"/>
    <col min="1811" max="1811" width="7.5" style="247" customWidth="1"/>
    <col min="1812" max="2052" width="9" style="247"/>
    <col min="2053" max="2053" width="2.75" style="247" customWidth="1"/>
    <col min="2054" max="2054" width="22" style="247" customWidth="1"/>
    <col min="2055" max="2055" width="17.125" style="247" customWidth="1"/>
    <col min="2056" max="2056" width="25.375" style="247" customWidth="1"/>
    <col min="2057" max="2057" width="28.125" style="247" customWidth="1"/>
    <col min="2058" max="2058" width="12.5" style="247" customWidth="1"/>
    <col min="2059" max="2059" width="5" style="247" customWidth="1"/>
    <col min="2060" max="2060" width="12.375" style="247" customWidth="1"/>
    <col min="2061" max="2061" width="8.875" style="247" customWidth="1"/>
    <col min="2062" max="2066" width="9" style="247"/>
    <col min="2067" max="2067" width="7.5" style="247" customWidth="1"/>
    <col min="2068" max="2308" width="9" style="247"/>
    <col min="2309" max="2309" width="2.75" style="247" customWidth="1"/>
    <col min="2310" max="2310" width="22" style="247" customWidth="1"/>
    <col min="2311" max="2311" width="17.125" style="247" customWidth="1"/>
    <col min="2312" max="2312" width="25.375" style="247" customWidth="1"/>
    <col min="2313" max="2313" width="28.125" style="247" customWidth="1"/>
    <col min="2314" max="2314" width="12.5" style="247" customWidth="1"/>
    <col min="2315" max="2315" width="5" style="247" customWidth="1"/>
    <col min="2316" max="2316" width="12.375" style="247" customWidth="1"/>
    <col min="2317" max="2317" width="8.875" style="247" customWidth="1"/>
    <col min="2318" max="2322" width="9" style="247"/>
    <col min="2323" max="2323" width="7.5" style="247" customWidth="1"/>
    <col min="2324" max="2564" width="9" style="247"/>
    <col min="2565" max="2565" width="2.75" style="247" customWidth="1"/>
    <col min="2566" max="2566" width="22" style="247" customWidth="1"/>
    <col min="2567" max="2567" width="17.125" style="247" customWidth="1"/>
    <col min="2568" max="2568" width="25.375" style="247" customWidth="1"/>
    <col min="2569" max="2569" width="28.125" style="247" customWidth="1"/>
    <col min="2570" max="2570" width="12.5" style="247" customWidth="1"/>
    <col min="2571" max="2571" width="5" style="247" customWidth="1"/>
    <col min="2572" max="2572" width="12.375" style="247" customWidth="1"/>
    <col min="2573" max="2573" width="8.875" style="247" customWidth="1"/>
    <col min="2574" max="2578" width="9" style="247"/>
    <col min="2579" max="2579" width="7.5" style="247" customWidth="1"/>
    <col min="2580" max="2820" width="9" style="247"/>
    <col min="2821" max="2821" width="2.75" style="247" customWidth="1"/>
    <col min="2822" max="2822" width="22" style="247" customWidth="1"/>
    <col min="2823" max="2823" width="17.125" style="247" customWidth="1"/>
    <col min="2824" max="2824" width="25.375" style="247" customWidth="1"/>
    <col min="2825" max="2825" width="28.125" style="247" customWidth="1"/>
    <col min="2826" max="2826" width="12.5" style="247" customWidth="1"/>
    <col min="2827" max="2827" width="5" style="247" customWidth="1"/>
    <col min="2828" max="2828" width="12.375" style="247" customWidth="1"/>
    <col min="2829" max="2829" width="8.875" style="247" customWidth="1"/>
    <col min="2830" max="2834" width="9" style="247"/>
    <col min="2835" max="2835" width="7.5" style="247" customWidth="1"/>
    <col min="2836" max="3076" width="9" style="247"/>
    <col min="3077" max="3077" width="2.75" style="247" customWidth="1"/>
    <col min="3078" max="3078" width="22" style="247" customWidth="1"/>
    <col min="3079" max="3079" width="17.125" style="247" customWidth="1"/>
    <col min="3080" max="3080" width="25.375" style="247" customWidth="1"/>
    <col min="3081" max="3081" width="28.125" style="247" customWidth="1"/>
    <col min="3082" max="3082" width="12.5" style="247" customWidth="1"/>
    <col min="3083" max="3083" width="5" style="247" customWidth="1"/>
    <col min="3084" max="3084" width="12.375" style="247" customWidth="1"/>
    <col min="3085" max="3085" width="8.875" style="247" customWidth="1"/>
    <col min="3086" max="3090" width="9" style="247"/>
    <col min="3091" max="3091" width="7.5" style="247" customWidth="1"/>
    <col min="3092" max="3332" width="9" style="247"/>
    <col min="3333" max="3333" width="2.75" style="247" customWidth="1"/>
    <col min="3334" max="3334" width="22" style="247" customWidth="1"/>
    <col min="3335" max="3335" width="17.125" style="247" customWidth="1"/>
    <col min="3336" max="3336" width="25.375" style="247" customWidth="1"/>
    <col min="3337" max="3337" width="28.125" style="247" customWidth="1"/>
    <col min="3338" max="3338" width="12.5" style="247" customWidth="1"/>
    <col min="3339" max="3339" width="5" style="247" customWidth="1"/>
    <col min="3340" max="3340" width="12.375" style="247" customWidth="1"/>
    <col min="3341" max="3341" width="8.875" style="247" customWidth="1"/>
    <col min="3342" max="3346" width="9" style="247"/>
    <col min="3347" max="3347" width="7.5" style="247" customWidth="1"/>
    <col min="3348" max="3588" width="9" style="247"/>
    <col min="3589" max="3589" width="2.75" style="247" customWidth="1"/>
    <col min="3590" max="3590" width="22" style="247" customWidth="1"/>
    <col min="3591" max="3591" width="17.125" style="247" customWidth="1"/>
    <col min="3592" max="3592" width="25.375" style="247" customWidth="1"/>
    <col min="3593" max="3593" width="28.125" style="247" customWidth="1"/>
    <col min="3594" max="3594" width="12.5" style="247" customWidth="1"/>
    <col min="3595" max="3595" width="5" style="247" customWidth="1"/>
    <col min="3596" max="3596" width="12.375" style="247" customWidth="1"/>
    <col min="3597" max="3597" width="8.875" style="247" customWidth="1"/>
    <col min="3598" max="3602" width="9" style="247"/>
    <col min="3603" max="3603" width="7.5" style="247" customWidth="1"/>
    <col min="3604" max="3844" width="9" style="247"/>
    <col min="3845" max="3845" width="2.75" style="247" customWidth="1"/>
    <col min="3846" max="3846" width="22" style="247" customWidth="1"/>
    <col min="3847" max="3847" width="17.125" style="247" customWidth="1"/>
    <col min="3848" max="3848" width="25.375" style="247" customWidth="1"/>
    <col min="3849" max="3849" width="28.125" style="247" customWidth="1"/>
    <col min="3850" max="3850" width="12.5" style="247" customWidth="1"/>
    <col min="3851" max="3851" width="5" style="247" customWidth="1"/>
    <col min="3852" max="3852" width="12.375" style="247" customWidth="1"/>
    <col min="3853" max="3853" width="8.875" style="247" customWidth="1"/>
    <col min="3854" max="3858" width="9" style="247"/>
    <col min="3859" max="3859" width="7.5" style="247" customWidth="1"/>
    <col min="3860" max="4100" width="9" style="247"/>
    <col min="4101" max="4101" width="2.75" style="247" customWidth="1"/>
    <col min="4102" max="4102" width="22" style="247" customWidth="1"/>
    <col min="4103" max="4103" width="17.125" style="247" customWidth="1"/>
    <col min="4104" max="4104" width="25.375" style="247" customWidth="1"/>
    <col min="4105" max="4105" width="28.125" style="247" customWidth="1"/>
    <col min="4106" max="4106" width="12.5" style="247" customWidth="1"/>
    <col min="4107" max="4107" width="5" style="247" customWidth="1"/>
    <col min="4108" max="4108" width="12.375" style="247" customWidth="1"/>
    <col min="4109" max="4109" width="8.875" style="247" customWidth="1"/>
    <col min="4110" max="4114" width="9" style="247"/>
    <col min="4115" max="4115" width="7.5" style="247" customWidth="1"/>
    <col min="4116" max="4356" width="9" style="247"/>
    <col min="4357" max="4357" width="2.75" style="247" customWidth="1"/>
    <col min="4358" max="4358" width="22" style="247" customWidth="1"/>
    <col min="4359" max="4359" width="17.125" style="247" customWidth="1"/>
    <col min="4360" max="4360" width="25.375" style="247" customWidth="1"/>
    <col min="4361" max="4361" width="28.125" style="247" customWidth="1"/>
    <col min="4362" max="4362" width="12.5" style="247" customWidth="1"/>
    <col min="4363" max="4363" width="5" style="247" customWidth="1"/>
    <col min="4364" max="4364" width="12.375" style="247" customWidth="1"/>
    <col min="4365" max="4365" width="8.875" style="247" customWidth="1"/>
    <col min="4366" max="4370" width="9" style="247"/>
    <col min="4371" max="4371" width="7.5" style="247" customWidth="1"/>
    <col min="4372" max="4612" width="9" style="247"/>
    <col min="4613" max="4613" width="2.75" style="247" customWidth="1"/>
    <col min="4614" max="4614" width="22" style="247" customWidth="1"/>
    <col min="4615" max="4615" width="17.125" style="247" customWidth="1"/>
    <col min="4616" max="4616" width="25.375" style="247" customWidth="1"/>
    <col min="4617" max="4617" width="28.125" style="247" customWidth="1"/>
    <col min="4618" max="4618" width="12.5" style="247" customWidth="1"/>
    <col min="4619" max="4619" width="5" style="247" customWidth="1"/>
    <col min="4620" max="4620" width="12.375" style="247" customWidth="1"/>
    <col min="4621" max="4621" width="8.875" style="247" customWidth="1"/>
    <col min="4622" max="4626" width="9" style="247"/>
    <col min="4627" max="4627" width="7.5" style="247" customWidth="1"/>
    <col min="4628" max="4868" width="9" style="247"/>
    <col min="4869" max="4869" width="2.75" style="247" customWidth="1"/>
    <col min="4870" max="4870" width="22" style="247" customWidth="1"/>
    <col min="4871" max="4871" width="17.125" style="247" customWidth="1"/>
    <col min="4872" max="4872" width="25.375" style="247" customWidth="1"/>
    <col min="4873" max="4873" width="28.125" style="247" customWidth="1"/>
    <col min="4874" max="4874" width="12.5" style="247" customWidth="1"/>
    <col min="4875" max="4875" width="5" style="247" customWidth="1"/>
    <col min="4876" max="4876" width="12.375" style="247" customWidth="1"/>
    <col min="4877" max="4877" width="8.875" style="247" customWidth="1"/>
    <col min="4878" max="4882" width="9" style="247"/>
    <col min="4883" max="4883" width="7.5" style="247" customWidth="1"/>
    <col min="4884" max="5124" width="9" style="247"/>
    <col min="5125" max="5125" width="2.75" style="247" customWidth="1"/>
    <col min="5126" max="5126" width="22" style="247" customWidth="1"/>
    <col min="5127" max="5127" width="17.125" style="247" customWidth="1"/>
    <col min="5128" max="5128" width="25.375" style="247" customWidth="1"/>
    <col min="5129" max="5129" width="28.125" style="247" customWidth="1"/>
    <col min="5130" max="5130" width="12.5" style="247" customWidth="1"/>
    <col min="5131" max="5131" width="5" style="247" customWidth="1"/>
    <col min="5132" max="5132" width="12.375" style="247" customWidth="1"/>
    <col min="5133" max="5133" width="8.875" style="247" customWidth="1"/>
    <col min="5134" max="5138" width="9" style="247"/>
    <col min="5139" max="5139" width="7.5" style="247" customWidth="1"/>
    <col min="5140" max="5380" width="9" style="247"/>
    <col min="5381" max="5381" width="2.75" style="247" customWidth="1"/>
    <col min="5382" max="5382" width="22" style="247" customWidth="1"/>
    <col min="5383" max="5383" width="17.125" style="247" customWidth="1"/>
    <col min="5384" max="5384" width="25.375" style="247" customWidth="1"/>
    <col min="5385" max="5385" width="28.125" style="247" customWidth="1"/>
    <col min="5386" max="5386" width="12.5" style="247" customWidth="1"/>
    <col min="5387" max="5387" width="5" style="247" customWidth="1"/>
    <col min="5388" max="5388" width="12.375" style="247" customWidth="1"/>
    <col min="5389" max="5389" width="8.875" style="247" customWidth="1"/>
    <col min="5390" max="5394" width="9" style="247"/>
    <col min="5395" max="5395" width="7.5" style="247" customWidth="1"/>
    <col min="5396" max="5636" width="9" style="247"/>
    <col min="5637" max="5637" width="2.75" style="247" customWidth="1"/>
    <col min="5638" max="5638" width="22" style="247" customWidth="1"/>
    <col min="5639" max="5639" width="17.125" style="247" customWidth="1"/>
    <col min="5640" max="5640" width="25.375" style="247" customWidth="1"/>
    <col min="5641" max="5641" width="28.125" style="247" customWidth="1"/>
    <col min="5642" max="5642" width="12.5" style="247" customWidth="1"/>
    <col min="5643" max="5643" width="5" style="247" customWidth="1"/>
    <col min="5644" max="5644" width="12.375" style="247" customWidth="1"/>
    <col min="5645" max="5645" width="8.875" style="247" customWidth="1"/>
    <col min="5646" max="5650" width="9" style="247"/>
    <col min="5651" max="5651" width="7.5" style="247" customWidth="1"/>
    <col min="5652" max="5892" width="9" style="247"/>
    <col min="5893" max="5893" width="2.75" style="247" customWidth="1"/>
    <col min="5894" max="5894" width="22" style="247" customWidth="1"/>
    <col min="5895" max="5895" width="17.125" style="247" customWidth="1"/>
    <col min="5896" max="5896" width="25.375" style="247" customWidth="1"/>
    <col min="5897" max="5897" width="28.125" style="247" customWidth="1"/>
    <col min="5898" max="5898" width="12.5" style="247" customWidth="1"/>
    <col min="5899" max="5899" width="5" style="247" customWidth="1"/>
    <col min="5900" max="5900" width="12.375" style="247" customWidth="1"/>
    <col min="5901" max="5901" width="8.875" style="247" customWidth="1"/>
    <col min="5902" max="5906" width="9" style="247"/>
    <col min="5907" max="5907" width="7.5" style="247" customWidth="1"/>
    <col min="5908" max="6148" width="9" style="247"/>
    <col min="6149" max="6149" width="2.75" style="247" customWidth="1"/>
    <col min="6150" max="6150" width="22" style="247" customWidth="1"/>
    <col min="6151" max="6151" width="17.125" style="247" customWidth="1"/>
    <col min="6152" max="6152" width="25.375" style="247" customWidth="1"/>
    <col min="6153" max="6153" width="28.125" style="247" customWidth="1"/>
    <col min="6154" max="6154" width="12.5" style="247" customWidth="1"/>
    <col min="6155" max="6155" width="5" style="247" customWidth="1"/>
    <col min="6156" max="6156" width="12.375" style="247" customWidth="1"/>
    <col min="6157" max="6157" width="8.875" style="247" customWidth="1"/>
    <col min="6158" max="6162" width="9" style="247"/>
    <col min="6163" max="6163" width="7.5" style="247" customWidth="1"/>
    <col min="6164" max="6404" width="9" style="247"/>
    <col min="6405" max="6405" width="2.75" style="247" customWidth="1"/>
    <col min="6406" max="6406" width="22" style="247" customWidth="1"/>
    <col min="6407" max="6407" width="17.125" style="247" customWidth="1"/>
    <col min="6408" max="6408" width="25.375" style="247" customWidth="1"/>
    <col min="6409" max="6409" width="28.125" style="247" customWidth="1"/>
    <col min="6410" max="6410" width="12.5" style="247" customWidth="1"/>
    <col min="6411" max="6411" width="5" style="247" customWidth="1"/>
    <col min="6412" max="6412" width="12.375" style="247" customWidth="1"/>
    <col min="6413" max="6413" width="8.875" style="247" customWidth="1"/>
    <col min="6414" max="6418" width="9" style="247"/>
    <col min="6419" max="6419" width="7.5" style="247" customWidth="1"/>
    <col min="6420" max="6660" width="9" style="247"/>
    <col min="6661" max="6661" width="2.75" style="247" customWidth="1"/>
    <col min="6662" max="6662" width="22" style="247" customWidth="1"/>
    <col min="6663" max="6663" width="17.125" style="247" customWidth="1"/>
    <col min="6664" max="6664" width="25.375" style="247" customWidth="1"/>
    <col min="6665" max="6665" width="28.125" style="247" customWidth="1"/>
    <col min="6666" max="6666" width="12.5" style="247" customWidth="1"/>
    <col min="6667" max="6667" width="5" style="247" customWidth="1"/>
    <col min="6668" max="6668" width="12.375" style="247" customWidth="1"/>
    <col min="6669" max="6669" width="8.875" style="247" customWidth="1"/>
    <col min="6670" max="6674" width="9" style="247"/>
    <col min="6675" max="6675" width="7.5" style="247" customWidth="1"/>
    <col min="6676" max="6916" width="9" style="247"/>
    <col min="6917" max="6917" width="2.75" style="247" customWidth="1"/>
    <col min="6918" max="6918" width="22" style="247" customWidth="1"/>
    <col min="6919" max="6919" width="17.125" style="247" customWidth="1"/>
    <col min="6920" max="6920" width="25.375" style="247" customWidth="1"/>
    <col min="6921" max="6921" width="28.125" style="247" customWidth="1"/>
    <col min="6922" max="6922" width="12.5" style="247" customWidth="1"/>
    <col min="6923" max="6923" width="5" style="247" customWidth="1"/>
    <col min="6924" max="6924" width="12.375" style="247" customWidth="1"/>
    <col min="6925" max="6925" width="8.875" style="247" customWidth="1"/>
    <col min="6926" max="6930" width="9" style="247"/>
    <col min="6931" max="6931" width="7.5" style="247" customWidth="1"/>
    <col min="6932" max="7172" width="9" style="247"/>
    <col min="7173" max="7173" width="2.75" style="247" customWidth="1"/>
    <col min="7174" max="7174" width="22" style="247" customWidth="1"/>
    <col min="7175" max="7175" width="17.125" style="247" customWidth="1"/>
    <col min="7176" max="7176" width="25.375" style="247" customWidth="1"/>
    <col min="7177" max="7177" width="28.125" style="247" customWidth="1"/>
    <col min="7178" max="7178" width="12.5" style="247" customWidth="1"/>
    <col min="7179" max="7179" width="5" style="247" customWidth="1"/>
    <col min="7180" max="7180" width="12.375" style="247" customWidth="1"/>
    <col min="7181" max="7181" width="8.875" style="247" customWidth="1"/>
    <col min="7182" max="7186" width="9" style="247"/>
    <col min="7187" max="7187" width="7.5" style="247" customWidth="1"/>
    <col min="7188" max="7428" width="9" style="247"/>
    <col min="7429" max="7429" width="2.75" style="247" customWidth="1"/>
    <col min="7430" max="7430" width="22" style="247" customWidth="1"/>
    <col min="7431" max="7431" width="17.125" style="247" customWidth="1"/>
    <col min="7432" max="7432" width="25.375" style="247" customWidth="1"/>
    <col min="7433" max="7433" width="28.125" style="247" customWidth="1"/>
    <col min="7434" max="7434" width="12.5" style="247" customWidth="1"/>
    <col min="7435" max="7435" width="5" style="247" customWidth="1"/>
    <col min="7436" max="7436" width="12.375" style="247" customWidth="1"/>
    <col min="7437" max="7437" width="8.875" style="247" customWidth="1"/>
    <col min="7438" max="7442" width="9" style="247"/>
    <col min="7443" max="7443" width="7.5" style="247" customWidth="1"/>
    <col min="7444" max="7684" width="9" style="247"/>
    <col min="7685" max="7685" width="2.75" style="247" customWidth="1"/>
    <col min="7686" max="7686" width="22" style="247" customWidth="1"/>
    <col min="7687" max="7687" width="17.125" style="247" customWidth="1"/>
    <col min="7688" max="7688" width="25.375" style="247" customWidth="1"/>
    <col min="7689" max="7689" width="28.125" style="247" customWidth="1"/>
    <col min="7690" max="7690" width="12.5" style="247" customWidth="1"/>
    <col min="7691" max="7691" width="5" style="247" customWidth="1"/>
    <col min="7692" max="7692" width="12.375" style="247" customWidth="1"/>
    <col min="7693" max="7693" width="8.875" style="247" customWidth="1"/>
    <col min="7694" max="7698" width="9" style="247"/>
    <col min="7699" max="7699" width="7.5" style="247" customWidth="1"/>
    <col min="7700" max="7940" width="9" style="247"/>
    <col min="7941" max="7941" width="2.75" style="247" customWidth="1"/>
    <col min="7942" max="7942" width="22" style="247" customWidth="1"/>
    <col min="7943" max="7943" width="17.125" style="247" customWidth="1"/>
    <col min="7944" max="7944" width="25.375" style="247" customWidth="1"/>
    <col min="7945" max="7945" width="28.125" style="247" customWidth="1"/>
    <col min="7946" max="7946" width="12.5" style="247" customWidth="1"/>
    <col min="7947" max="7947" width="5" style="247" customWidth="1"/>
    <col min="7948" max="7948" width="12.375" style="247" customWidth="1"/>
    <col min="7949" max="7949" width="8.875" style="247" customWidth="1"/>
    <col min="7950" max="7954" width="9" style="247"/>
    <col min="7955" max="7955" width="7.5" style="247" customWidth="1"/>
    <col min="7956" max="8196" width="9" style="247"/>
    <col min="8197" max="8197" width="2.75" style="247" customWidth="1"/>
    <col min="8198" max="8198" width="22" style="247" customWidth="1"/>
    <col min="8199" max="8199" width="17.125" style="247" customWidth="1"/>
    <col min="8200" max="8200" width="25.375" style="247" customWidth="1"/>
    <col min="8201" max="8201" width="28.125" style="247" customWidth="1"/>
    <col min="8202" max="8202" width="12.5" style="247" customWidth="1"/>
    <col min="8203" max="8203" width="5" style="247" customWidth="1"/>
    <col min="8204" max="8204" width="12.375" style="247" customWidth="1"/>
    <col min="8205" max="8205" width="8.875" style="247" customWidth="1"/>
    <col min="8206" max="8210" width="9" style="247"/>
    <col min="8211" max="8211" width="7.5" style="247" customWidth="1"/>
    <col min="8212" max="8452" width="9" style="247"/>
    <col min="8453" max="8453" width="2.75" style="247" customWidth="1"/>
    <col min="8454" max="8454" width="22" style="247" customWidth="1"/>
    <col min="8455" max="8455" width="17.125" style="247" customWidth="1"/>
    <col min="8456" max="8456" width="25.375" style="247" customWidth="1"/>
    <col min="8457" max="8457" width="28.125" style="247" customWidth="1"/>
    <col min="8458" max="8458" width="12.5" style="247" customWidth="1"/>
    <col min="8459" max="8459" width="5" style="247" customWidth="1"/>
    <col min="8460" max="8460" width="12.375" style="247" customWidth="1"/>
    <col min="8461" max="8461" width="8.875" style="247" customWidth="1"/>
    <col min="8462" max="8466" width="9" style="247"/>
    <col min="8467" max="8467" width="7.5" style="247" customWidth="1"/>
    <col min="8468" max="8708" width="9" style="247"/>
    <col min="8709" max="8709" width="2.75" style="247" customWidth="1"/>
    <col min="8710" max="8710" width="22" style="247" customWidth="1"/>
    <col min="8711" max="8711" width="17.125" style="247" customWidth="1"/>
    <col min="8712" max="8712" width="25.375" style="247" customWidth="1"/>
    <col min="8713" max="8713" width="28.125" style="247" customWidth="1"/>
    <col min="8714" max="8714" width="12.5" style="247" customWidth="1"/>
    <col min="8715" max="8715" width="5" style="247" customWidth="1"/>
    <col min="8716" max="8716" width="12.375" style="247" customWidth="1"/>
    <col min="8717" max="8717" width="8.875" style="247" customWidth="1"/>
    <col min="8718" max="8722" width="9" style="247"/>
    <col min="8723" max="8723" width="7.5" style="247" customWidth="1"/>
    <col min="8724" max="8964" width="9" style="247"/>
    <col min="8965" max="8965" width="2.75" style="247" customWidth="1"/>
    <col min="8966" max="8966" width="22" style="247" customWidth="1"/>
    <col min="8967" max="8967" width="17.125" style="247" customWidth="1"/>
    <col min="8968" max="8968" width="25.375" style="247" customWidth="1"/>
    <col min="8969" max="8969" width="28.125" style="247" customWidth="1"/>
    <col min="8970" max="8970" width="12.5" style="247" customWidth="1"/>
    <col min="8971" max="8971" width="5" style="247" customWidth="1"/>
    <col min="8972" max="8972" width="12.375" style="247" customWidth="1"/>
    <col min="8973" max="8973" width="8.875" style="247" customWidth="1"/>
    <col min="8974" max="8978" width="9" style="247"/>
    <col min="8979" max="8979" width="7.5" style="247" customWidth="1"/>
    <col min="8980" max="9220" width="9" style="247"/>
    <col min="9221" max="9221" width="2.75" style="247" customWidth="1"/>
    <col min="9222" max="9222" width="22" style="247" customWidth="1"/>
    <col min="9223" max="9223" width="17.125" style="247" customWidth="1"/>
    <col min="9224" max="9224" width="25.375" style="247" customWidth="1"/>
    <col min="9225" max="9225" width="28.125" style="247" customWidth="1"/>
    <col min="9226" max="9226" width="12.5" style="247" customWidth="1"/>
    <col min="9227" max="9227" width="5" style="247" customWidth="1"/>
    <col min="9228" max="9228" width="12.375" style="247" customWidth="1"/>
    <col min="9229" max="9229" width="8.875" style="247" customWidth="1"/>
    <col min="9230" max="9234" width="9" style="247"/>
    <col min="9235" max="9235" width="7.5" style="247" customWidth="1"/>
    <col min="9236" max="9476" width="9" style="247"/>
    <col min="9477" max="9477" width="2.75" style="247" customWidth="1"/>
    <col min="9478" max="9478" width="22" style="247" customWidth="1"/>
    <col min="9479" max="9479" width="17.125" style="247" customWidth="1"/>
    <col min="9480" max="9480" width="25.375" style="247" customWidth="1"/>
    <col min="9481" max="9481" width="28.125" style="247" customWidth="1"/>
    <col min="9482" max="9482" width="12.5" style="247" customWidth="1"/>
    <col min="9483" max="9483" width="5" style="247" customWidth="1"/>
    <col min="9484" max="9484" width="12.375" style="247" customWidth="1"/>
    <col min="9485" max="9485" width="8.875" style="247" customWidth="1"/>
    <col min="9486" max="9490" width="9" style="247"/>
    <col min="9491" max="9491" width="7.5" style="247" customWidth="1"/>
    <col min="9492" max="9732" width="9" style="247"/>
    <col min="9733" max="9733" width="2.75" style="247" customWidth="1"/>
    <col min="9734" max="9734" width="22" style="247" customWidth="1"/>
    <col min="9735" max="9735" width="17.125" style="247" customWidth="1"/>
    <col min="9736" max="9736" width="25.375" style="247" customWidth="1"/>
    <col min="9737" max="9737" width="28.125" style="247" customWidth="1"/>
    <col min="9738" max="9738" width="12.5" style="247" customWidth="1"/>
    <col min="9739" max="9739" width="5" style="247" customWidth="1"/>
    <col min="9740" max="9740" width="12.375" style="247" customWidth="1"/>
    <col min="9741" max="9741" width="8.875" style="247" customWidth="1"/>
    <col min="9742" max="9746" width="9" style="247"/>
    <col min="9747" max="9747" width="7.5" style="247" customWidth="1"/>
    <col min="9748" max="9988" width="9" style="247"/>
    <col min="9989" max="9989" width="2.75" style="247" customWidth="1"/>
    <col min="9990" max="9990" width="22" style="247" customWidth="1"/>
    <col min="9991" max="9991" width="17.125" style="247" customWidth="1"/>
    <col min="9992" max="9992" width="25.375" style="247" customWidth="1"/>
    <col min="9993" max="9993" width="28.125" style="247" customWidth="1"/>
    <col min="9994" max="9994" width="12.5" style="247" customWidth="1"/>
    <col min="9995" max="9995" width="5" style="247" customWidth="1"/>
    <col min="9996" max="9996" width="12.375" style="247" customWidth="1"/>
    <col min="9997" max="9997" width="8.875" style="247" customWidth="1"/>
    <col min="9998" max="10002" width="9" style="247"/>
    <col min="10003" max="10003" width="7.5" style="247" customWidth="1"/>
    <col min="10004" max="10244" width="9" style="247"/>
    <col min="10245" max="10245" width="2.75" style="247" customWidth="1"/>
    <col min="10246" max="10246" width="22" style="247" customWidth="1"/>
    <col min="10247" max="10247" width="17.125" style="247" customWidth="1"/>
    <col min="10248" max="10248" width="25.375" style="247" customWidth="1"/>
    <col min="10249" max="10249" width="28.125" style="247" customWidth="1"/>
    <col min="10250" max="10250" width="12.5" style="247" customWidth="1"/>
    <col min="10251" max="10251" width="5" style="247" customWidth="1"/>
    <col min="10252" max="10252" width="12.375" style="247" customWidth="1"/>
    <col min="10253" max="10253" width="8.875" style="247" customWidth="1"/>
    <col min="10254" max="10258" width="9" style="247"/>
    <col min="10259" max="10259" width="7.5" style="247" customWidth="1"/>
    <col min="10260" max="10500" width="9" style="247"/>
    <col min="10501" max="10501" width="2.75" style="247" customWidth="1"/>
    <col min="10502" max="10502" width="22" style="247" customWidth="1"/>
    <col min="10503" max="10503" width="17.125" style="247" customWidth="1"/>
    <col min="10504" max="10504" width="25.375" style="247" customWidth="1"/>
    <col min="10505" max="10505" width="28.125" style="247" customWidth="1"/>
    <col min="10506" max="10506" width="12.5" style="247" customWidth="1"/>
    <col min="10507" max="10507" width="5" style="247" customWidth="1"/>
    <col min="10508" max="10508" width="12.375" style="247" customWidth="1"/>
    <col min="10509" max="10509" width="8.875" style="247" customWidth="1"/>
    <col min="10510" max="10514" width="9" style="247"/>
    <col min="10515" max="10515" width="7.5" style="247" customWidth="1"/>
    <col min="10516" max="10756" width="9" style="247"/>
    <col min="10757" max="10757" width="2.75" style="247" customWidth="1"/>
    <col min="10758" max="10758" width="22" style="247" customWidth="1"/>
    <col min="10759" max="10759" width="17.125" style="247" customWidth="1"/>
    <col min="10760" max="10760" width="25.375" style="247" customWidth="1"/>
    <col min="10761" max="10761" width="28.125" style="247" customWidth="1"/>
    <col min="10762" max="10762" width="12.5" style="247" customWidth="1"/>
    <col min="10763" max="10763" width="5" style="247" customWidth="1"/>
    <col min="10764" max="10764" width="12.375" style="247" customWidth="1"/>
    <col min="10765" max="10765" width="8.875" style="247" customWidth="1"/>
    <col min="10766" max="10770" width="9" style="247"/>
    <col min="10771" max="10771" width="7.5" style="247" customWidth="1"/>
    <col min="10772" max="11012" width="9" style="247"/>
    <col min="11013" max="11013" width="2.75" style="247" customWidth="1"/>
    <col min="11014" max="11014" width="22" style="247" customWidth="1"/>
    <col min="11015" max="11015" width="17.125" style="247" customWidth="1"/>
    <col min="11016" max="11016" width="25.375" style="247" customWidth="1"/>
    <col min="11017" max="11017" width="28.125" style="247" customWidth="1"/>
    <col min="11018" max="11018" width="12.5" style="247" customWidth="1"/>
    <col min="11019" max="11019" width="5" style="247" customWidth="1"/>
    <col min="11020" max="11020" width="12.375" style="247" customWidth="1"/>
    <col min="11021" max="11021" width="8.875" style="247" customWidth="1"/>
    <col min="11022" max="11026" width="9" style="247"/>
    <col min="11027" max="11027" width="7.5" style="247" customWidth="1"/>
    <col min="11028" max="11268" width="9" style="247"/>
    <col min="11269" max="11269" width="2.75" style="247" customWidth="1"/>
    <col min="11270" max="11270" width="22" style="247" customWidth="1"/>
    <col min="11271" max="11271" width="17.125" style="247" customWidth="1"/>
    <col min="11272" max="11272" width="25.375" style="247" customWidth="1"/>
    <col min="11273" max="11273" width="28.125" style="247" customWidth="1"/>
    <col min="11274" max="11274" width="12.5" style="247" customWidth="1"/>
    <col min="11275" max="11275" width="5" style="247" customWidth="1"/>
    <col min="11276" max="11276" width="12.375" style="247" customWidth="1"/>
    <col min="11277" max="11277" width="8.875" style="247" customWidth="1"/>
    <col min="11278" max="11282" width="9" style="247"/>
    <col min="11283" max="11283" width="7.5" style="247" customWidth="1"/>
    <col min="11284" max="11524" width="9" style="247"/>
    <col min="11525" max="11525" width="2.75" style="247" customWidth="1"/>
    <col min="11526" max="11526" width="22" style="247" customWidth="1"/>
    <col min="11527" max="11527" width="17.125" style="247" customWidth="1"/>
    <col min="11528" max="11528" width="25.375" style="247" customWidth="1"/>
    <col min="11529" max="11529" width="28.125" style="247" customWidth="1"/>
    <col min="11530" max="11530" width="12.5" style="247" customWidth="1"/>
    <col min="11531" max="11531" width="5" style="247" customWidth="1"/>
    <col min="11532" max="11532" width="12.375" style="247" customWidth="1"/>
    <col min="11533" max="11533" width="8.875" style="247" customWidth="1"/>
    <col min="11534" max="11538" width="9" style="247"/>
    <col min="11539" max="11539" width="7.5" style="247" customWidth="1"/>
    <col min="11540" max="11780" width="9" style="247"/>
    <col min="11781" max="11781" width="2.75" style="247" customWidth="1"/>
    <col min="11782" max="11782" width="22" style="247" customWidth="1"/>
    <col min="11783" max="11783" width="17.125" style="247" customWidth="1"/>
    <col min="11784" max="11784" width="25.375" style="247" customWidth="1"/>
    <col min="11785" max="11785" width="28.125" style="247" customWidth="1"/>
    <col min="11786" max="11786" width="12.5" style="247" customWidth="1"/>
    <col min="11787" max="11787" width="5" style="247" customWidth="1"/>
    <col min="11788" max="11788" width="12.375" style="247" customWidth="1"/>
    <col min="11789" max="11789" width="8.875" style="247" customWidth="1"/>
    <col min="11790" max="11794" width="9" style="247"/>
    <col min="11795" max="11795" width="7.5" style="247" customWidth="1"/>
    <col min="11796" max="12036" width="9" style="247"/>
    <col min="12037" max="12037" width="2.75" style="247" customWidth="1"/>
    <col min="12038" max="12038" width="22" style="247" customWidth="1"/>
    <col min="12039" max="12039" width="17.125" style="247" customWidth="1"/>
    <col min="12040" max="12040" width="25.375" style="247" customWidth="1"/>
    <col min="12041" max="12041" width="28.125" style="247" customWidth="1"/>
    <col min="12042" max="12042" width="12.5" style="247" customWidth="1"/>
    <col min="12043" max="12043" width="5" style="247" customWidth="1"/>
    <col min="12044" max="12044" width="12.375" style="247" customWidth="1"/>
    <col min="12045" max="12045" width="8.875" style="247" customWidth="1"/>
    <col min="12046" max="12050" width="9" style="247"/>
    <col min="12051" max="12051" width="7.5" style="247" customWidth="1"/>
    <col min="12052" max="12292" width="9" style="247"/>
    <col min="12293" max="12293" width="2.75" style="247" customWidth="1"/>
    <col min="12294" max="12294" width="22" style="247" customWidth="1"/>
    <col min="12295" max="12295" width="17.125" style="247" customWidth="1"/>
    <col min="12296" max="12296" width="25.375" style="247" customWidth="1"/>
    <col min="12297" max="12297" width="28.125" style="247" customWidth="1"/>
    <col min="12298" max="12298" width="12.5" style="247" customWidth="1"/>
    <col min="12299" max="12299" width="5" style="247" customWidth="1"/>
    <col min="12300" max="12300" width="12.375" style="247" customWidth="1"/>
    <col min="12301" max="12301" width="8.875" style="247" customWidth="1"/>
    <col min="12302" max="12306" width="9" style="247"/>
    <col min="12307" max="12307" width="7.5" style="247" customWidth="1"/>
    <col min="12308" max="12548" width="9" style="247"/>
    <col min="12549" max="12549" width="2.75" style="247" customWidth="1"/>
    <col min="12550" max="12550" width="22" style="247" customWidth="1"/>
    <col min="12551" max="12551" width="17.125" style="247" customWidth="1"/>
    <col min="12552" max="12552" width="25.375" style="247" customWidth="1"/>
    <col min="12553" max="12553" width="28.125" style="247" customWidth="1"/>
    <col min="12554" max="12554" width="12.5" style="247" customWidth="1"/>
    <col min="12555" max="12555" width="5" style="247" customWidth="1"/>
    <col min="12556" max="12556" width="12.375" style="247" customWidth="1"/>
    <col min="12557" max="12557" width="8.875" style="247" customWidth="1"/>
    <col min="12558" max="12562" width="9" style="247"/>
    <col min="12563" max="12563" width="7.5" style="247" customWidth="1"/>
    <col min="12564" max="12804" width="9" style="247"/>
    <col min="12805" max="12805" width="2.75" style="247" customWidth="1"/>
    <col min="12806" max="12806" width="22" style="247" customWidth="1"/>
    <col min="12807" max="12807" width="17.125" style="247" customWidth="1"/>
    <col min="12808" max="12808" width="25.375" style="247" customWidth="1"/>
    <col min="12809" max="12809" width="28.125" style="247" customWidth="1"/>
    <col min="12810" max="12810" width="12.5" style="247" customWidth="1"/>
    <col min="12811" max="12811" width="5" style="247" customWidth="1"/>
    <col min="12812" max="12812" width="12.375" style="247" customWidth="1"/>
    <col min="12813" max="12813" width="8.875" style="247" customWidth="1"/>
    <col min="12814" max="12818" width="9" style="247"/>
    <col min="12819" max="12819" width="7.5" style="247" customWidth="1"/>
    <col min="12820" max="13060" width="9" style="247"/>
    <col min="13061" max="13061" width="2.75" style="247" customWidth="1"/>
    <col min="13062" max="13062" width="22" style="247" customWidth="1"/>
    <col min="13063" max="13063" width="17.125" style="247" customWidth="1"/>
    <col min="13064" max="13064" width="25.375" style="247" customWidth="1"/>
    <col min="13065" max="13065" width="28.125" style="247" customWidth="1"/>
    <col min="13066" max="13066" width="12.5" style="247" customWidth="1"/>
    <col min="13067" max="13067" width="5" style="247" customWidth="1"/>
    <col min="13068" max="13068" width="12.375" style="247" customWidth="1"/>
    <col min="13069" max="13069" width="8.875" style="247" customWidth="1"/>
    <col min="13070" max="13074" width="9" style="247"/>
    <col min="13075" max="13075" width="7.5" style="247" customWidth="1"/>
    <col min="13076" max="13316" width="9" style="247"/>
    <col min="13317" max="13317" width="2.75" style="247" customWidth="1"/>
    <col min="13318" max="13318" width="22" style="247" customWidth="1"/>
    <col min="13319" max="13319" width="17.125" style="247" customWidth="1"/>
    <col min="13320" max="13320" width="25.375" style="247" customWidth="1"/>
    <col min="13321" max="13321" width="28.125" style="247" customWidth="1"/>
    <col min="13322" max="13322" width="12.5" style="247" customWidth="1"/>
    <col min="13323" max="13323" width="5" style="247" customWidth="1"/>
    <col min="13324" max="13324" width="12.375" style="247" customWidth="1"/>
    <col min="13325" max="13325" width="8.875" style="247" customWidth="1"/>
    <col min="13326" max="13330" width="9" style="247"/>
    <col min="13331" max="13331" width="7.5" style="247" customWidth="1"/>
    <col min="13332" max="13572" width="9" style="247"/>
    <col min="13573" max="13573" width="2.75" style="247" customWidth="1"/>
    <col min="13574" max="13574" width="22" style="247" customWidth="1"/>
    <col min="13575" max="13575" width="17.125" style="247" customWidth="1"/>
    <col min="13576" max="13576" width="25.375" style="247" customWidth="1"/>
    <col min="13577" max="13577" width="28.125" style="247" customWidth="1"/>
    <col min="13578" max="13578" width="12.5" style="247" customWidth="1"/>
    <col min="13579" max="13579" width="5" style="247" customWidth="1"/>
    <col min="13580" max="13580" width="12.375" style="247" customWidth="1"/>
    <col min="13581" max="13581" width="8.875" style="247" customWidth="1"/>
    <col min="13582" max="13586" width="9" style="247"/>
    <col min="13587" max="13587" width="7.5" style="247" customWidth="1"/>
    <col min="13588" max="13828" width="9" style="247"/>
    <col min="13829" max="13829" width="2.75" style="247" customWidth="1"/>
    <col min="13830" max="13830" width="22" style="247" customWidth="1"/>
    <col min="13831" max="13831" width="17.125" style="247" customWidth="1"/>
    <col min="13832" max="13832" width="25.375" style="247" customWidth="1"/>
    <col min="13833" max="13833" width="28.125" style="247" customWidth="1"/>
    <col min="13834" max="13834" width="12.5" style="247" customWidth="1"/>
    <col min="13835" max="13835" width="5" style="247" customWidth="1"/>
    <col min="13836" max="13836" width="12.375" style="247" customWidth="1"/>
    <col min="13837" max="13837" width="8.875" style="247" customWidth="1"/>
    <col min="13838" max="13842" width="9" style="247"/>
    <col min="13843" max="13843" width="7.5" style="247" customWidth="1"/>
    <col min="13844" max="14084" width="9" style="247"/>
    <col min="14085" max="14085" width="2.75" style="247" customWidth="1"/>
    <col min="14086" max="14086" width="22" style="247" customWidth="1"/>
    <col min="14087" max="14087" width="17.125" style="247" customWidth="1"/>
    <col min="14088" max="14088" width="25.375" style="247" customWidth="1"/>
    <col min="14089" max="14089" width="28.125" style="247" customWidth="1"/>
    <col min="14090" max="14090" width="12.5" style="247" customWidth="1"/>
    <col min="14091" max="14091" width="5" style="247" customWidth="1"/>
    <col min="14092" max="14092" width="12.375" style="247" customWidth="1"/>
    <col min="14093" max="14093" width="8.875" style="247" customWidth="1"/>
    <col min="14094" max="14098" width="9" style="247"/>
    <col min="14099" max="14099" width="7.5" style="247" customWidth="1"/>
    <col min="14100" max="14340" width="9" style="247"/>
    <col min="14341" max="14341" width="2.75" style="247" customWidth="1"/>
    <col min="14342" max="14342" width="22" style="247" customWidth="1"/>
    <col min="14343" max="14343" width="17.125" style="247" customWidth="1"/>
    <col min="14344" max="14344" width="25.375" style="247" customWidth="1"/>
    <col min="14345" max="14345" width="28.125" style="247" customWidth="1"/>
    <col min="14346" max="14346" width="12.5" style="247" customWidth="1"/>
    <col min="14347" max="14347" width="5" style="247" customWidth="1"/>
    <col min="14348" max="14348" width="12.375" style="247" customWidth="1"/>
    <col min="14349" max="14349" width="8.875" style="247" customWidth="1"/>
    <col min="14350" max="14354" width="9" style="247"/>
    <col min="14355" max="14355" width="7.5" style="247" customWidth="1"/>
    <col min="14356" max="14596" width="9" style="247"/>
    <col min="14597" max="14597" width="2.75" style="247" customWidth="1"/>
    <col min="14598" max="14598" width="22" style="247" customWidth="1"/>
    <col min="14599" max="14599" width="17.125" style="247" customWidth="1"/>
    <col min="14600" max="14600" width="25.375" style="247" customWidth="1"/>
    <col min="14601" max="14601" width="28.125" style="247" customWidth="1"/>
    <col min="14602" max="14602" width="12.5" style="247" customWidth="1"/>
    <col min="14603" max="14603" width="5" style="247" customWidth="1"/>
    <col min="14604" max="14604" width="12.375" style="247" customWidth="1"/>
    <col min="14605" max="14605" width="8.875" style="247" customWidth="1"/>
    <col min="14606" max="14610" width="9" style="247"/>
    <col min="14611" max="14611" width="7.5" style="247" customWidth="1"/>
    <col min="14612" max="14852" width="9" style="247"/>
    <col min="14853" max="14853" width="2.75" style="247" customWidth="1"/>
    <col min="14854" max="14854" width="22" style="247" customWidth="1"/>
    <col min="14855" max="14855" width="17.125" style="247" customWidth="1"/>
    <col min="14856" max="14856" width="25.375" style="247" customWidth="1"/>
    <col min="14857" max="14857" width="28.125" style="247" customWidth="1"/>
    <col min="14858" max="14858" width="12.5" style="247" customWidth="1"/>
    <col min="14859" max="14859" width="5" style="247" customWidth="1"/>
    <col min="14860" max="14860" width="12.375" style="247" customWidth="1"/>
    <col min="14861" max="14861" width="8.875" style="247" customWidth="1"/>
    <col min="14862" max="14866" width="9" style="247"/>
    <col min="14867" max="14867" width="7.5" style="247" customWidth="1"/>
    <col min="14868" max="15108" width="9" style="247"/>
    <col min="15109" max="15109" width="2.75" style="247" customWidth="1"/>
    <col min="15110" max="15110" width="22" style="247" customWidth="1"/>
    <col min="15111" max="15111" width="17.125" style="247" customWidth="1"/>
    <col min="15112" max="15112" width="25.375" style="247" customWidth="1"/>
    <col min="15113" max="15113" width="28.125" style="247" customWidth="1"/>
    <col min="15114" max="15114" width="12.5" style="247" customWidth="1"/>
    <col min="15115" max="15115" width="5" style="247" customWidth="1"/>
    <col min="15116" max="15116" width="12.375" style="247" customWidth="1"/>
    <col min="15117" max="15117" width="8.875" style="247" customWidth="1"/>
    <col min="15118" max="15122" width="9" style="247"/>
    <col min="15123" max="15123" width="7.5" style="247" customWidth="1"/>
    <col min="15124" max="15364" width="9" style="247"/>
    <col min="15365" max="15365" width="2.75" style="247" customWidth="1"/>
    <col min="15366" max="15366" width="22" style="247" customWidth="1"/>
    <col min="15367" max="15367" width="17.125" style="247" customWidth="1"/>
    <col min="15368" max="15368" width="25.375" style="247" customWidth="1"/>
    <col min="15369" max="15369" width="28.125" style="247" customWidth="1"/>
    <col min="15370" max="15370" width="12.5" style="247" customWidth="1"/>
    <col min="15371" max="15371" width="5" style="247" customWidth="1"/>
    <col min="15372" max="15372" width="12.375" style="247" customWidth="1"/>
    <col min="15373" max="15373" width="8.875" style="247" customWidth="1"/>
    <col min="15374" max="15378" width="9" style="247"/>
    <col min="15379" max="15379" width="7.5" style="247" customWidth="1"/>
    <col min="15380" max="15620" width="9" style="247"/>
    <col min="15621" max="15621" width="2.75" style="247" customWidth="1"/>
    <col min="15622" max="15622" width="22" style="247" customWidth="1"/>
    <col min="15623" max="15623" width="17.125" style="247" customWidth="1"/>
    <col min="15624" max="15624" width="25.375" style="247" customWidth="1"/>
    <col min="15625" max="15625" width="28.125" style="247" customWidth="1"/>
    <col min="15626" max="15626" width="12.5" style="247" customWidth="1"/>
    <col min="15627" max="15627" width="5" style="247" customWidth="1"/>
    <col min="15628" max="15628" width="12.375" style="247" customWidth="1"/>
    <col min="15629" max="15629" width="8.875" style="247" customWidth="1"/>
    <col min="15630" max="15634" width="9" style="247"/>
    <col min="15635" max="15635" width="7.5" style="247" customWidth="1"/>
    <col min="15636" max="15876" width="9" style="247"/>
    <col min="15877" max="15877" width="2.75" style="247" customWidth="1"/>
    <col min="15878" max="15878" width="22" style="247" customWidth="1"/>
    <col min="15879" max="15879" width="17.125" style="247" customWidth="1"/>
    <col min="15880" max="15880" width="25.375" style="247" customWidth="1"/>
    <col min="15881" max="15881" width="28.125" style="247" customWidth="1"/>
    <col min="15882" max="15882" width="12.5" style="247" customWidth="1"/>
    <col min="15883" max="15883" width="5" style="247" customWidth="1"/>
    <col min="15884" max="15884" width="12.375" style="247" customWidth="1"/>
    <col min="15885" max="15885" width="8.875" style="247" customWidth="1"/>
    <col min="15886" max="15890" width="9" style="247"/>
    <col min="15891" max="15891" width="7.5" style="247" customWidth="1"/>
    <col min="15892" max="16132" width="9" style="247"/>
    <col min="16133" max="16133" width="2.75" style="247" customWidth="1"/>
    <col min="16134" max="16134" width="22" style="247" customWidth="1"/>
    <col min="16135" max="16135" width="17.125" style="247" customWidth="1"/>
    <col min="16136" max="16136" width="25.375" style="247" customWidth="1"/>
    <col min="16137" max="16137" width="28.125" style="247" customWidth="1"/>
    <col min="16138" max="16138" width="12.5" style="247" customWidth="1"/>
    <col min="16139" max="16139" width="5" style="247" customWidth="1"/>
    <col min="16140" max="16140" width="12.375" style="247" customWidth="1"/>
    <col min="16141" max="16141" width="8.875" style="247" customWidth="1"/>
    <col min="16142" max="16146" width="9" style="247"/>
    <col min="16147" max="16147" width="7.5" style="247" customWidth="1"/>
    <col min="16148" max="16384" width="9" style="247"/>
  </cols>
  <sheetData>
    <row r="1" spans="1:20">
      <c r="B1" s="274"/>
      <c r="C1" s="275"/>
      <c r="R1" s="276" t="s">
        <v>571</v>
      </c>
      <c r="S1" s="276"/>
    </row>
    <row r="2" spans="1:20" s="277" customFormat="1" ht="28.5" customHeight="1">
      <c r="B2" s="3253" t="s">
        <v>250</v>
      </c>
      <c r="C2" s="3253"/>
      <c r="D2" s="3253"/>
      <c r="E2" s="3253"/>
      <c r="F2" s="3253"/>
      <c r="G2" s="3253"/>
      <c r="H2" s="3253"/>
      <c r="I2" s="3253"/>
      <c r="J2" s="3253"/>
      <c r="K2" s="3253"/>
      <c r="L2" s="3253"/>
      <c r="M2" s="3253"/>
      <c r="N2" s="3253"/>
      <c r="O2" s="3253"/>
      <c r="P2" s="3253"/>
      <c r="Q2" s="3253"/>
      <c r="R2" s="3253"/>
      <c r="S2" s="278"/>
    </row>
    <row r="3" spans="1:20" ht="7.5" customHeight="1"/>
    <row r="4" spans="1:20" ht="28.5" customHeight="1">
      <c r="B4" s="280" t="s">
        <v>251</v>
      </c>
      <c r="C4" s="3254" t="str">
        <f>IF(様式1!L11="","",様式1!L11)</f>
        <v/>
      </c>
      <c r="D4" s="3255"/>
      <c r="E4" s="273"/>
      <c r="F4" s="273"/>
      <c r="J4" s="249"/>
      <c r="R4" s="247"/>
      <c r="S4" s="247"/>
    </row>
    <row r="5" spans="1:20" ht="28.5" customHeight="1">
      <c r="B5" s="280" t="s">
        <v>252</v>
      </c>
      <c r="C5" s="3256" t="str">
        <f>IF(様式1!G36="","",様式1!G36)</f>
        <v/>
      </c>
      <c r="D5" s="3257"/>
      <c r="E5" s="273"/>
      <c r="F5" s="273"/>
      <c r="J5" s="249"/>
      <c r="R5" s="247"/>
      <c r="S5" s="247"/>
    </row>
    <row r="6" spans="1:20" ht="18.75" customHeight="1">
      <c r="J6" s="249"/>
      <c r="L6" s="249"/>
      <c r="M6" s="273"/>
      <c r="N6" s="273"/>
      <c r="O6" s="273"/>
      <c r="P6" s="273"/>
      <c r="Q6" s="273"/>
      <c r="R6" s="273"/>
      <c r="S6" s="273"/>
    </row>
    <row r="7" spans="1:20" ht="9" customHeight="1">
      <c r="J7" s="249"/>
      <c r="L7" s="249"/>
      <c r="M7" s="273"/>
      <c r="N7" s="273"/>
      <c r="O7" s="273"/>
      <c r="P7" s="273"/>
      <c r="Q7" s="273"/>
      <c r="R7" s="273"/>
      <c r="S7" s="273"/>
    </row>
    <row r="8" spans="1:20" ht="18.75" customHeight="1">
      <c r="B8" s="281"/>
      <c r="J8" s="249"/>
      <c r="L8" s="249"/>
      <c r="M8" s="273"/>
      <c r="N8" s="273"/>
      <c r="O8" s="273"/>
      <c r="P8" s="273"/>
      <c r="Q8" s="273"/>
      <c r="R8" s="273"/>
      <c r="S8" s="273"/>
    </row>
    <row r="9" spans="1:20" ht="7.5" customHeight="1"/>
    <row r="10" spans="1:20" ht="18.75" customHeight="1">
      <c r="B10" s="3258" t="s">
        <v>253</v>
      </c>
      <c r="C10" s="3258" t="s">
        <v>1651</v>
      </c>
      <c r="D10" s="3258" t="s">
        <v>1652</v>
      </c>
      <c r="E10" s="3258" t="s">
        <v>254</v>
      </c>
      <c r="F10" s="3265" t="s">
        <v>501</v>
      </c>
      <c r="G10" s="3266"/>
      <c r="H10" s="3267"/>
      <c r="I10" s="282" t="s">
        <v>502</v>
      </c>
      <c r="J10" s="3274" t="s">
        <v>503</v>
      </c>
      <c r="K10" s="3275"/>
      <c r="L10" s="3274" t="s">
        <v>504</v>
      </c>
      <c r="M10" s="3275"/>
      <c r="N10" s="3242" t="s">
        <v>505</v>
      </c>
      <c r="O10" s="3242" t="s">
        <v>506</v>
      </c>
      <c r="P10" s="3243" t="s">
        <v>507</v>
      </c>
      <c r="Q10" s="3244" t="s">
        <v>508</v>
      </c>
      <c r="R10" s="3244" t="s">
        <v>509</v>
      </c>
      <c r="S10" s="283"/>
    </row>
    <row r="11" spans="1:20" ht="18.75" customHeight="1">
      <c r="B11" s="3259"/>
      <c r="C11" s="3261"/>
      <c r="D11" s="3261"/>
      <c r="E11" s="3263"/>
      <c r="F11" s="3268"/>
      <c r="G11" s="3269"/>
      <c r="H11" s="3270"/>
      <c r="I11" s="284" t="s">
        <v>255</v>
      </c>
      <c r="J11" s="285" t="s">
        <v>256</v>
      </c>
      <c r="K11" s="3247" t="s">
        <v>257</v>
      </c>
      <c r="L11" s="285" t="s">
        <v>258</v>
      </c>
      <c r="M11" s="3250" t="s">
        <v>620</v>
      </c>
      <c r="N11" s="3242"/>
      <c r="O11" s="3242"/>
      <c r="P11" s="3243"/>
      <c r="Q11" s="3245"/>
      <c r="R11" s="3245"/>
      <c r="S11" s="286"/>
    </row>
    <row r="12" spans="1:20" ht="18.75" customHeight="1">
      <c r="B12" s="3259"/>
      <c r="C12" s="3261"/>
      <c r="D12" s="3261"/>
      <c r="E12" s="3263"/>
      <c r="F12" s="3268"/>
      <c r="G12" s="3269"/>
      <c r="H12" s="3270"/>
      <c r="I12" s="285"/>
      <c r="J12" s="285"/>
      <c r="K12" s="3248"/>
      <c r="L12" s="285"/>
      <c r="M12" s="3251"/>
      <c r="N12" s="3242"/>
      <c r="O12" s="3242"/>
      <c r="P12" s="3243"/>
      <c r="Q12" s="3245"/>
      <c r="R12" s="3245"/>
      <c r="S12" s="286"/>
    </row>
    <row r="13" spans="1:20" ht="151.5" customHeight="1">
      <c r="B13" s="3260"/>
      <c r="C13" s="3262"/>
      <c r="D13" s="3262"/>
      <c r="E13" s="3264"/>
      <c r="F13" s="3271"/>
      <c r="G13" s="3272"/>
      <c r="H13" s="3273"/>
      <c r="I13" s="287"/>
      <c r="J13" s="287"/>
      <c r="K13" s="3249"/>
      <c r="L13" s="288"/>
      <c r="M13" s="3252"/>
      <c r="N13" s="3242"/>
      <c r="O13" s="3242"/>
      <c r="P13" s="3243"/>
      <c r="Q13" s="3246"/>
      <c r="R13" s="3246"/>
      <c r="S13" s="911"/>
      <c r="T13" s="912"/>
    </row>
    <row r="14" spans="1:20" ht="28.5" customHeight="1">
      <c r="B14" s="971" t="s">
        <v>259</v>
      </c>
      <c r="C14" s="914"/>
      <c r="D14" s="914"/>
      <c r="E14" s="289"/>
      <c r="F14" s="290"/>
      <c r="G14" s="291"/>
      <c r="H14" s="292"/>
      <c r="I14" s="293"/>
      <c r="J14" s="294"/>
      <c r="K14" s="294"/>
      <c r="L14" s="294"/>
      <c r="M14" s="294"/>
      <c r="N14" s="294"/>
      <c r="O14" s="294"/>
      <c r="P14" s="294"/>
      <c r="Q14" s="294"/>
      <c r="R14" s="295"/>
      <c r="S14" s="296"/>
    </row>
    <row r="15" spans="1:20" ht="28.5" customHeight="1">
      <c r="B15" s="950" t="s">
        <v>1637</v>
      </c>
      <c r="C15" s="951" t="s">
        <v>510</v>
      </c>
      <c r="D15" s="952" t="s">
        <v>618</v>
      </c>
      <c r="E15" s="953" t="s">
        <v>260</v>
      </c>
      <c r="F15" s="972">
        <v>42461</v>
      </c>
      <c r="G15" s="954" t="s">
        <v>511</v>
      </c>
      <c r="H15" s="975">
        <v>42643</v>
      </c>
      <c r="I15" s="955">
        <v>25</v>
      </c>
      <c r="J15" s="955">
        <v>5</v>
      </c>
      <c r="K15" s="955">
        <v>3</v>
      </c>
      <c r="L15" s="956">
        <v>20</v>
      </c>
      <c r="M15" s="957" t="s">
        <v>524</v>
      </c>
      <c r="N15" s="955">
        <v>4</v>
      </c>
      <c r="O15" s="955">
        <v>15</v>
      </c>
      <c r="P15" s="955">
        <v>9</v>
      </c>
      <c r="Q15" s="297"/>
      <c r="R15" s="297"/>
      <c r="S15" s="296"/>
    </row>
    <row r="16" spans="1:20" ht="27.75" customHeight="1">
      <c r="A16" s="247">
        <v>1</v>
      </c>
      <c r="B16" s="958"/>
      <c r="C16" s="959" t="str">
        <f>IF(B16="","",VLOOKUP(MID(B16,9,3),A$34:B$35,2,FALSE))</f>
        <v/>
      </c>
      <c r="D16" s="960" t="str">
        <f>IF(B16="","",VLOOKUP(MID(B16,13,2),A$38:B$56,2,FALSE))</f>
        <v/>
      </c>
      <c r="E16" s="961"/>
      <c r="F16" s="973"/>
      <c r="G16" s="962" t="s">
        <v>511</v>
      </c>
      <c r="H16" s="976"/>
      <c r="I16" s="969"/>
      <c r="J16" s="969"/>
      <c r="K16" s="969"/>
      <c r="L16" s="969"/>
      <c r="M16" s="969"/>
      <c r="N16" s="969"/>
      <c r="O16" s="969"/>
      <c r="P16" s="969"/>
      <c r="Q16" s="3237"/>
      <c r="R16" s="3237"/>
      <c r="S16" s="296"/>
      <c r="T16" s="279"/>
    </row>
    <row r="17" spans="1:20" ht="28.5" customHeight="1">
      <c r="A17" s="247">
        <v>2</v>
      </c>
      <c r="B17" s="958"/>
      <c r="C17" s="959" t="str">
        <f>IF(B17="","",VLOOKUP(MID(B17,9,3),A$34:B$35,2,FALSE))</f>
        <v/>
      </c>
      <c r="D17" s="960" t="str">
        <f>IF(B17="","",VLOOKUP(MID(B17,13,2),A$38:B$56,2,FALSE))</f>
        <v/>
      </c>
      <c r="E17" s="961"/>
      <c r="F17" s="973"/>
      <c r="G17" s="962" t="s">
        <v>511</v>
      </c>
      <c r="H17" s="976"/>
      <c r="I17" s="969"/>
      <c r="J17" s="969"/>
      <c r="K17" s="969"/>
      <c r="L17" s="969"/>
      <c r="M17" s="969"/>
      <c r="N17" s="969"/>
      <c r="O17" s="969"/>
      <c r="P17" s="969"/>
      <c r="Q17" s="3238"/>
      <c r="R17" s="3238"/>
      <c r="S17" s="296"/>
      <c r="T17" s="279"/>
    </row>
    <row r="18" spans="1:20" ht="28.5" customHeight="1" thickBot="1">
      <c r="A18" s="247">
        <v>3</v>
      </c>
      <c r="B18" s="963"/>
      <c r="C18" s="959" t="str">
        <f>IF(B18="","",VLOOKUP(MID(B18,9,3),A$34:B$35,2,FALSE))</f>
        <v/>
      </c>
      <c r="D18" s="960" t="str">
        <f>IF(B18="","",VLOOKUP(MID(B18,13,2),A$38:B$56,2,FALSE))</f>
        <v/>
      </c>
      <c r="E18" s="964"/>
      <c r="F18" s="974"/>
      <c r="G18" s="965" t="s">
        <v>511</v>
      </c>
      <c r="H18" s="977"/>
      <c r="I18" s="970"/>
      <c r="J18" s="970"/>
      <c r="K18" s="970"/>
      <c r="L18" s="970"/>
      <c r="M18" s="970"/>
      <c r="N18" s="970"/>
      <c r="O18" s="970"/>
      <c r="P18" s="970"/>
      <c r="Q18" s="3239"/>
      <c r="R18" s="3239"/>
      <c r="S18" s="296"/>
      <c r="T18" s="279"/>
    </row>
    <row r="19" spans="1:20" ht="30.75" customHeight="1" thickTop="1">
      <c r="B19" s="298"/>
      <c r="C19" s="299"/>
      <c r="D19" s="300"/>
      <c r="E19" s="3240" t="s">
        <v>261</v>
      </c>
      <c r="F19" s="3241"/>
      <c r="G19" s="3241"/>
      <c r="H19" s="3241"/>
      <c r="I19" s="968">
        <f>SUM(I16:I18)</f>
        <v>0</v>
      </c>
      <c r="J19" s="966">
        <f t="shared" ref="J19:P19" si="0">SUM(J16:J18)</f>
        <v>0</v>
      </c>
      <c r="K19" s="967">
        <f t="shared" si="0"/>
        <v>0</v>
      </c>
      <c r="L19" s="967">
        <f t="shared" si="0"/>
        <v>0</v>
      </c>
      <c r="M19" s="967">
        <f t="shared" si="0"/>
        <v>0</v>
      </c>
      <c r="N19" s="967">
        <f t="shared" si="0"/>
        <v>0</v>
      </c>
      <c r="O19" s="967">
        <f t="shared" si="0"/>
        <v>0</v>
      </c>
      <c r="P19" s="967">
        <f t="shared" si="0"/>
        <v>0</v>
      </c>
      <c r="Q19" s="916" t="e">
        <f>ROUNDDOWN(O19/(K19+L19-M19),4)</f>
        <v>#DIV/0!</v>
      </c>
      <c r="R19" s="916" t="e">
        <f>ROUNDDOWN(P19/(K19+L19-M19-N19),4)</f>
        <v>#DIV/0!</v>
      </c>
      <c r="S19" s="296"/>
    </row>
    <row r="20" spans="1:20" s="301" customFormat="1" ht="12">
      <c r="C20" s="302"/>
      <c r="D20" s="302"/>
      <c r="E20" s="302"/>
      <c r="G20" s="303"/>
      <c r="R20" s="304"/>
      <c r="S20" s="304"/>
    </row>
    <row r="21" spans="1:20" ht="21" customHeight="1">
      <c r="B21" s="644" t="s">
        <v>512</v>
      </c>
      <c r="C21" s="645"/>
      <c r="D21" s="645"/>
      <c r="E21" s="645"/>
      <c r="F21" s="646"/>
      <c r="J21" s="249"/>
      <c r="L21" s="249"/>
      <c r="M21" s="273"/>
      <c r="N21" s="273"/>
      <c r="O21" s="273"/>
      <c r="P21" s="273"/>
      <c r="Q21" s="273"/>
      <c r="R21" s="273"/>
      <c r="S21" s="273"/>
    </row>
    <row r="22" spans="1:20" ht="21" customHeight="1">
      <c r="B22" s="644" t="s">
        <v>492</v>
      </c>
      <c r="C22" s="645"/>
      <c r="D22" s="645"/>
      <c r="E22" s="645"/>
      <c r="F22" s="646"/>
      <c r="J22" s="249"/>
      <c r="L22" s="249"/>
      <c r="M22" s="273"/>
      <c r="N22" s="273"/>
      <c r="O22" s="273"/>
      <c r="P22" s="273"/>
      <c r="Q22" s="273"/>
      <c r="R22" s="273"/>
      <c r="S22" s="273"/>
    </row>
    <row r="23" spans="1:20" ht="21" customHeight="1">
      <c r="B23" s="644" t="s">
        <v>513</v>
      </c>
      <c r="C23" s="645"/>
      <c r="D23" s="645"/>
      <c r="E23" s="645"/>
      <c r="F23" s="646"/>
      <c r="J23" s="249"/>
      <c r="L23" s="249"/>
      <c r="M23" s="273"/>
      <c r="N23" s="273"/>
      <c r="O23" s="273"/>
      <c r="P23" s="273"/>
      <c r="Q23" s="273"/>
      <c r="R23" s="273"/>
      <c r="S23" s="273"/>
    </row>
    <row r="24" spans="1:20" ht="21" customHeight="1">
      <c r="B24" s="644" t="s">
        <v>493</v>
      </c>
      <c r="C24" s="645"/>
      <c r="D24" s="645"/>
      <c r="E24" s="645"/>
      <c r="F24" s="646"/>
      <c r="J24" s="249"/>
      <c r="L24" s="249"/>
      <c r="M24" s="273"/>
      <c r="N24" s="273"/>
      <c r="O24" s="273"/>
      <c r="P24" s="273"/>
      <c r="Q24" s="273"/>
      <c r="R24" s="273"/>
      <c r="S24" s="273"/>
    </row>
    <row r="25" spans="1:20" ht="21" customHeight="1">
      <c r="B25" s="644" t="s">
        <v>499</v>
      </c>
      <c r="C25" s="645"/>
      <c r="D25" s="645"/>
      <c r="E25" s="645"/>
      <c r="F25" s="646"/>
      <c r="J25" s="249"/>
      <c r="L25" s="249"/>
      <c r="M25" s="273"/>
      <c r="N25" s="273"/>
      <c r="O25" s="273"/>
      <c r="P25" s="273"/>
      <c r="Q25" s="273"/>
      <c r="R25" s="273"/>
      <c r="S25" s="273"/>
    </row>
    <row r="26" spans="1:20" ht="21" customHeight="1">
      <c r="B26" s="644" t="s">
        <v>494</v>
      </c>
      <c r="C26" s="645"/>
      <c r="D26" s="645"/>
      <c r="E26" s="645"/>
      <c r="F26" s="646"/>
      <c r="J26" s="249"/>
      <c r="L26" s="249"/>
      <c r="M26" s="273"/>
      <c r="N26" s="273"/>
      <c r="O26" s="273"/>
      <c r="P26" s="273"/>
      <c r="Q26" s="273"/>
      <c r="R26" s="273"/>
      <c r="S26" s="273"/>
    </row>
    <row r="27" spans="1:20" ht="32.25" customHeight="1">
      <c r="B27" s="3236" t="s">
        <v>1653</v>
      </c>
      <c r="C27" s="3236"/>
      <c r="D27" s="3236"/>
      <c r="E27" s="3236"/>
      <c r="F27" s="3236"/>
      <c r="G27" s="3236"/>
      <c r="H27" s="3236"/>
      <c r="I27" s="3236"/>
      <c r="J27" s="3236"/>
      <c r="K27" s="3236"/>
      <c r="L27" s="3236"/>
      <c r="M27" s="3236"/>
      <c r="N27" s="3236"/>
      <c r="O27" s="3236"/>
      <c r="P27" s="3236"/>
      <c r="Q27" s="3236"/>
      <c r="R27" s="3236"/>
      <c r="S27" s="273"/>
    </row>
    <row r="28" spans="1:20" ht="21" customHeight="1">
      <c r="B28" s="644" t="s">
        <v>514</v>
      </c>
      <c r="C28" s="645"/>
      <c r="D28" s="645"/>
      <c r="E28" s="645"/>
      <c r="F28" s="646"/>
      <c r="J28" s="249"/>
      <c r="L28" s="249"/>
      <c r="M28" s="273"/>
      <c r="N28" s="273"/>
      <c r="O28" s="273"/>
      <c r="P28" s="273"/>
      <c r="Q28" s="273"/>
      <c r="R28" s="273"/>
      <c r="S28" s="273"/>
    </row>
    <row r="29" spans="1:20" ht="21" customHeight="1">
      <c r="B29" s="644" t="s">
        <v>497</v>
      </c>
      <c r="C29" s="645"/>
      <c r="D29" s="645"/>
      <c r="E29" s="645"/>
      <c r="F29" s="646"/>
      <c r="J29" s="249"/>
      <c r="L29" s="249"/>
      <c r="M29" s="273"/>
      <c r="N29" s="273"/>
      <c r="O29" s="273"/>
      <c r="P29" s="273"/>
      <c r="Q29" s="273"/>
      <c r="R29" s="273"/>
      <c r="S29" s="273"/>
    </row>
    <row r="30" spans="1:20" ht="21" customHeight="1">
      <c r="B30" s="644" t="s">
        <v>498</v>
      </c>
      <c r="C30" s="645"/>
      <c r="D30" s="645"/>
      <c r="E30" s="645"/>
      <c r="F30" s="646"/>
      <c r="J30" s="249"/>
      <c r="L30" s="249"/>
      <c r="M30" s="273"/>
      <c r="N30" s="273"/>
      <c r="O30" s="273"/>
      <c r="P30" s="273"/>
      <c r="Q30" s="273"/>
      <c r="R30" s="273"/>
      <c r="S30" s="273"/>
    </row>
    <row r="31" spans="1:20" ht="21" customHeight="1">
      <c r="B31" s="281"/>
      <c r="J31" s="249"/>
      <c r="L31" s="249"/>
      <c r="M31" s="273"/>
      <c r="N31" s="273"/>
      <c r="O31" s="273"/>
      <c r="P31" s="273"/>
      <c r="Q31" s="273"/>
      <c r="R31" s="273"/>
      <c r="S31" s="273"/>
    </row>
    <row r="33" spans="1:19" ht="14.25">
      <c r="A33" s="305" t="s">
        <v>262</v>
      </c>
      <c r="B33" s="305"/>
    </row>
    <row r="34" spans="1:19" ht="14.25">
      <c r="A34" s="913" t="s">
        <v>1599</v>
      </c>
      <c r="B34" s="305" t="s">
        <v>264</v>
      </c>
    </row>
    <row r="35" spans="1:19" ht="14.25">
      <c r="A35" s="913" t="s">
        <v>1600</v>
      </c>
      <c r="B35" s="305" t="s">
        <v>263</v>
      </c>
    </row>
    <row r="36" spans="1:19" s="246" customFormat="1" ht="14.25">
      <c r="A36" s="305"/>
      <c r="B36" s="305"/>
      <c r="F36" s="247"/>
      <c r="G36" s="248"/>
      <c r="H36" s="247"/>
      <c r="I36" s="247"/>
      <c r="J36" s="247"/>
      <c r="K36" s="247"/>
      <c r="L36" s="247"/>
      <c r="M36" s="247"/>
      <c r="N36" s="247"/>
      <c r="O36" s="247"/>
      <c r="P36" s="247"/>
      <c r="Q36" s="247"/>
      <c r="R36" s="279"/>
      <c r="S36" s="279"/>
    </row>
    <row r="37" spans="1:19" s="246" customFormat="1" ht="14.25">
      <c r="A37" s="305" t="s">
        <v>1620</v>
      </c>
      <c r="B37" s="305"/>
      <c r="F37" s="247"/>
      <c r="G37" s="248"/>
      <c r="H37" s="247"/>
      <c r="I37" s="247"/>
      <c r="J37" s="247"/>
      <c r="K37" s="247"/>
      <c r="L37" s="247"/>
      <c r="M37" s="247"/>
      <c r="N37" s="247"/>
      <c r="O37" s="247"/>
      <c r="P37" s="247"/>
      <c r="Q37" s="247"/>
      <c r="R37" s="279"/>
      <c r="S37" s="279"/>
    </row>
    <row r="38" spans="1:19" s="246" customFormat="1" ht="14.25">
      <c r="A38" s="913" t="s">
        <v>1601</v>
      </c>
      <c r="B38" s="305" t="s">
        <v>1640</v>
      </c>
      <c r="F38" s="247"/>
      <c r="G38" s="248"/>
      <c r="H38" s="247"/>
      <c r="I38" s="247"/>
      <c r="J38" s="247"/>
      <c r="K38" s="247"/>
      <c r="L38" s="247"/>
      <c r="M38" s="247"/>
      <c r="N38" s="247"/>
      <c r="O38" s="247"/>
      <c r="P38" s="247"/>
      <c r="Q38" s="247"/>
      <c r="R38" s="279"/>
      <c r="S38" s="279"/>
    </row>
    <row r="39" spans="1:19" s="246" customFormat="1" ht="14.25">
      <c r="A39" s="913" t="s">
        <v>1602</v>
      </c>
      <c r="B39" s="305" t="s">
        <v>429</v>
      </c>
      <c r="F39" s="247"/>
      <c r="G39" s="248"/>
      <c r="H39" s="247"/>
      <c r="I39" s="247"/>
      <c r="J39" s="247"/>
      <c r="K39" s="247"/>
      <c r="L39" s="247"/>
      <c r="M39" s="247"/>
      <c r="N39" s="247"/>
      <c r="O39" s="247"/>
      <c r="P39" s="247"/>
      <c r="Q39" s="247"/>
      <c r="R39" s="279"/>
      <c r="S39" s="279"/>
    </row>
    <row r="40" spans="1:19" s="246" customFormat="1" ht="14.25">
      <c r="A40" s="913" t="s">
        <v>1603</v>
      </c>
      <c r="B40" s="305" t="s">
        <v>430</v>
      </c>
      <c r="F40" s="247"/>
      <c r="G40" s="248"/>
      <c r="H40" s="247"/>
      <c r="I40" s="247"/>
      <c r="J40" s="247"/>
      <c r="K40" s="247"/>
      <c r="L40" s="247"/>
      <c r="M40" s="247"/>
      <c r="N40" s="247"/>
      <c r="O40" s="247"/>
      <c r="P40" s="247"/>
      <c r="Q40" s="247"/>
      <c r="R40" s="279"/>
      <c r="S40" s="279"/>
    </row>
    <row r="41" spans="1:19" s="246" customFormat="1" ht="14.25">
      <c r="A41" s="913" t="s">
        <v>1604</v>
      </c>
      <c r="B41" s="305" t="s">
        <v>1641</v>
      </c>
      <c r="F41" s="247"/>
      <c r="G41" s="248"/>
      <c r="H41" s="247"/>
      <c r="I41" s="247"/>
      <c r="J41" s="247"/>
      <c r="K41" s="247"/>
      <c r="L41" s="247"/>
      <c r="M41" s="247"/>
      <c r="N41" s="247"/>
      <c r="O41" s="247"/>
      <c r="P41" s="247"/>
      <c r="Q41" s="247"/>
      <c r="R41" s="279"/>
      <c r="S41" s="279"/>
    </row>
    <row r="42" spans="1:19" s="246" customFormat="1" ht="14.25">
      <c r="A42" s="913" t="s">
        <v>1605</v>
      </c>
      <c r="B42" s="305" t="s">
        <v>431</v>
      </c>
      <c r="F42" s="247"/>
      <c r="G42" s="248"/>
      <c r="H42" s="247"/>
      <c r="I42" s="247"/>
      <c r="J42" s="247"/>
      <c r="K42" s="247"/>
      <c r="L42" s="247"/>
      <c r="M42" s="247"/>
      <c r="N42" s="247"/>
      <c r="O42" s="247"/>
      <c r="P42" s="247"/>
      <c r="Q42" s="247"/>
      <c r="R42" s="279"/>
      <c r="S42" s="279"/>
    </row>
    <row r="43" spans="1:19" s="246" customFormat="1" ht="14.25">
      <c r="A43" s="913" t="s">
        <v>1606</v>
      </c>
      <c r="B43" s="305" t="s">
        <v>432</v>
      </c>
      <c r="F43" s="247"/>
      <c r="G43" s="248"/>
      <c r="H43" s="247"/>
      <c r="I43" s="247"/>
      <c r="J43" s="247"/>
      <c r="K43" s="247"/>
      <c r="L43" s="247"/>
      <c r="M43" s="247"/>
      <c r="N43" s="247"/>
      <c r="O43" s="247"/>
      <c r="P43" s="247"/>
      <c r="Q43" s="247"/>
      <c r="R43" s="279"/>
      <c r="S43" s="279"/>
    </row>
    <row r="44" spans="1:19" s="246" customFormat="1" ht="14.25">
      <c r="A44" s="913" t="s">
        <v>1607</v>
      </c>
      <c r="B44" s="305" t="s">
        <v>433</v>
      </c>
      <c r="F44" s="247"/>
      <c r="G44" s="248"/>
      <c r="H44" s="247"/>
      <c r="I44" s="247"/>
      <c r="J44" s="247"/>
      <c r="K44" s="247"/>
      <c r="L44" s="247"/>
      <c r="M44" s="247"/>
      <c r="N44" s="247"/>
      <c r="O44" s="247"/>
      <c r="P44" s="247"/>
      <c r="Q44" s="247"/>
      <c r="R44" s="279"/>
      <c r="S44" s="279"/>
    </row>
    <row r="45" spans="1:19" s="246" customFormat="1" ht="14.25">
      <c r="A45" s="913" t="s">
        <v>1608</v>
      </c>
      <c r="B45" s="305" t="s">
        <v>434</v>
      </c>
      <c r="F45" s="247"/>
      <c r="G45" s="248"/>
      <c r="H45" s="247"/>
      <c r="I45" s="247"/>
      <c r="J45" s="247"/>
      <c r="K45" s="247"/>
      <c r="L45" s="247"/>
      <c r="M45" s="247"/>
      <c r="N45" s="247"/>
      <c r="O45" s="247"/>
      <c r="P45" s="247"/>
      <c r="Q45" s="247"/>
      <c r="R45" s="279"/>
      <c r="S45" s="279"/>
    </row>
    <row r="46" spans="1:19" s="246" customFormat="1" ht="14.25">
      <c r="A46" s="913" t="s">
        <v>1609</v>
      </c>
      <c r="B46" s="305" t="s">
        <v>435</v>
      </c>
      <c r="F46" s="247"/>
      <c r="G46" s="248"/>
      <c r="H46" s="247"/>
      <c r="I46" s="247"/>
      <c r="J46" s="247"/>
      <c r="K46" s="247"/>
      <c r="L46" s="247"/>
      <c r="M46" s="247"/>
      <c r="N46" s="247"/>
      <c r="O46" s="247"/>
      <c r="P46" s="247"/>
      <c r="Q46" s="247"/>
      <c r="R46" s="279"/>
      <c r="S46" s="279"/>
    </row>
    <row r="47" spans="1:19" s="246" customFormat="1" ht="14.25">
      <c r="A47" s="913" t="s">
        <v>1610</v>
      </c>
      <c r="B47" s="305" t="s">
        <v>436</v>
      </c>
      <c r="F47" s="247"/>
      <c r="G47" s="248"/>
      <c r="H47" s="247"/>
      <c r="I47" s="247"/>
      <c r="J47" s="247"/>
      <c r="K47" s="247"/>
      <c r="L47" s="247"/>
      <c r="M47" s="247"/>
      <c r="N47" s="247"/>
      <c r="O47" s="247"/>
      <c r="P47" s="247"/>
      <c r="Q47" s="247"/>
      <c r="R47" s="279"/>
      <c r="S47" s="279"/>
    </row>
    <row r="48" spans="1:19" s="246" customFormat="1" ht="14.25">
      <c r="A48" s="913" t="s">
        <v>1611</v>
      </c>
      <c r="B48" s="305" t="s">
        <v>437</v>
      </c>
      <c r="F48" s="247"/>
      <c r="G48" s="248"/>
      <c r="H48" s="247"/>
      <c r="I48" s="247"/>
      <c r="J48" s="247"/>
      <c r="K48" s="247"/>
      <c r="L48" s="247"/>
      <c r="M48" s="247"/>
      <c r="N48" s="247"/>
      <c r="O48" s="247"/>
      <c r="P48" s="247"/>
      <c r="Q48" s="247"/>
      <c r="R48" s="279"/>
      <c r="S48" s="279"/>
    </row>
    <row r="49" spans="1:19" s="246" customFormat="1" ht="14.25">
      <c r="A49" s="913" t="s">
        <v>1612</v>
      </c>
      <c r="B49" s="305" t="s">
        <v>438</v>
      </c>
      <c r="F49" s="247"/>
      <c r="G49" s="248"/>
      <c r="H49" s="247"/>
      <c r="I49" s="247"/>
      <c r="J49" s="247"/>
      <c r="K49" s="247"/>
      <c r="L49" s="247"/>
      <c r="M49" s="247"/>
      <c r="N49" s="247"/>
      <c r="O49" s="247"/>
      <c r="P49" s="247"/>
      <c r="Q49" s="247"/>
      <c r="R49" s="279"/>
      <c r="S49" s="279"/>
    </row>
    <row r="50" spans="1:19" s="246" customFormat="1" ht="14.25">
      <c r="A50" s="913" t="s">
        <v>1613</v>
      </c>
      <c r="B50" s="305" t="s">
        <v>439</v>
      </c>
      <c r="F50" s="247"/>
      <c r="G50" s="248"/>
      <c r="H50" s="247"/>
      <c r="I50" s="247"/>
      <c r="J50" s="247"/>
      <c r="K50" s="247"/>
      <c r="L50" s="247"/>
      <c r="M50" s="247"/>
      <c r="N50" s="247"/>
      <c r="O50" s="247"/>
      <c r="P50" s="247"/>
      <c r="Q50" s="247"/>
      <c r="R50" s="279"/>
      <c r="S50" s="279"/>
    </row>
    <row r="51" spans="1:19" s="246" customFormat="1" ht="14.25">
      <c r="A51" s="913" t="s">
        <v>1614</v>
      </c>
      <c r="B51" s="305" t="s">
        <v>440</v>
      </c>
      <c r="F51" s="247"/>
      <c r="G51" s="248"/>
      <c r="H51" s="247"/>
      <c r="I51" s="247"/>
      <c r="J51" s="247"/>
      <c r="K51" s="247"/>
      <c r="L51" s="247"/>
      <c r="M51" s="247"/>
      <c r="N51" s="247"/>
      <c r="O51" s="247"/>
      <c r="P51" s="247"/>
      <c r="Q51" s="247"/>
      <c r="R51" s="279"/>
      <c r="S51" s="279"/>
    </row>
    <row r="52" spans="1:19" s="246" customFormat="1" ht="14.25">
      <c r="A52" s="913" t="s">
        <v>1615</v>
      </c>
      <c r="B52" s="305" t="s">
        <v>441</v>
      </c>
      <c r="F52" s="247"/>
      <c r="G52" s="248"/>
      <c r="H52" s="247"/>
      <c r="I52" s="247"/>
      <c r="J52" s="247"/>
      <c r="K52" s="247"/>
      <c r="L52" s="247"/>
      <c r="M52" s="247"/>
      <c r="N52" s="247"/>
      <c r="O52" s="247"/>
      <c r="P52" s="247"/>
      <c r="Q52" s="247"/>
      <c r="R52" s="279"/>
      <c r="S52" s="279"/>
    </row>
    <row r="53" spans="1:19" s="246" customFormat="1" ht="14.25">
      <c r="A53" s="913" t="s">
        <v>1616</v>
      </c>
      <c r="B53" s="305" t="s">
        <v>442</v>
      </c>
      <c r="F53" s="247"/>
      <c r="G53" s="248"/>
      <c r="H53" s="247"/>
      <c r="I53" s="247"/>
      <c r="J53" s="247"/>
      <c r="K53" s="247"/>
      <c r="L53" s="247"/>
      <c r="M53" s="247"/>
      <c r="N53" s="247"/>
      <c r="O53" s="247"/>
      <c r="P53" s="247"/>
      <c r="Q53" s="247"/>
      <c r="R53" s="279"/>
      <c r="S53" s="279"/>
    </row>
    <row r="54" spans="1:19" s="246" customFormat="1" ht="14.25">
      <c r="A54" s="913" t="s">
        <v>1617</v>
      </c>
      <c r="B54" s="305" t="s">
        <v>443</v>
      </c>
      <c r="F54" s="247"/>
      <c r="G54" s="248"/>
      <c r="H54" s="247"/>
      <c r="I54" s="247"/>
      <c r="J54" s="247"/>
      <c r="K54" s="247"/>
      <c r="L54" s="247"/>
      <c r="M54" s="247"/>
      <c r="N54" s="247"/>
      <c r="O54" s="247"/>
      <c r="P54" s="247"/>
      <c r="Q54" s="247"/>
      <c r="R54" s="279"/>
      <c r="S54" s="279"/>
    </row>
    <row r="55" spans="1:19" s="246" customFormat="1" ht="14.25">
      <c r="A55" s="913" t="s">
        <v>1618</v>
      </c>
      <c r="B55" s="305" t="s">
        <v>444</v>
      </c>
      <c r="F55" s="247"/>
      <c r="G55" s="248"/>
      <c r="H55" s="247"/>
      <c r="I55" s="247"/>
      <c r="J55" s="247"/>
      <c r="K55" s="247"/>
      <c r="L55" s="247"/>
      <c r="M55" s="247"/>
      <c r="N55" s="247"/>
      <c r="O55" s="247"/>
      <c r="P55" s="247"/>
      <c r="Q55" s="247"/>
      <c r="R55" s="279"/>
      <c r="S55" s="279"/>
    </row>
    <row r="56" spans="1:19" s="246" customFormat="1" ht="14.25">
      <c r="A56" s="913" t="s">
        <v>1619</v>
      </c>
      <c r="B56" s="305" t="s">
        <v>1642</v>
      </c>
      <c r="F56" s="247"/>
      <c r="G56" s="248"/>
      <c r="H56" s="247"/>
      <c r="I56" s="247"/>
      <c r="J56" s="247"/>
      <c r="K56" s="247"/>
      <c r="L56" s="247"/>
      <c r="M56" s="247"/>
      <c r="N56" s="247"/>
      <c r="O56" s="247"/>
      <c r="P56" s="247"/>
      <c r="Q56" s="247"/>
      <c r="R56" s="279"/>
      <c r="S56" s="279"/>
    </row>
    <row r="57" spans="1:19" s="246" customFormat="1" ht="14.25">
      <c r="A57" s="305"/>
      <c r="B57" s="305"/>
      <c r="F57" s="247"/>
      <c r="G57" s="248"/>
      <c r="H57" s="247"/>
      <c r="I57" s="247"/>
      <c r="J57" s="247"/>
      <c r="K57" s="247"/>
      <c r="L57" s="247"/>
      <c r="M57" s="247"/>
      <c r="N57" s="247"/>
      <c r="O57" s="247"/>
      <c r="P57" s="247"/>
      <c r="Q57" s="247"/>
      <c r="R57" s="279"/>
      <c r="S57" s="279"/>
    </row>
    <row r="58" spans="1:19" s="246" customFormat="1" ht="14.25">
      <c r="A58" s="305"/>
      <c r="B58" s="305"/>
      <c r="F58" s="247"/>
      <c r="G58" s="248"/>
      <c r="H58" s="247"/>
      <c r="I58" s="247"/>
      <c r="J58" s="247"/>
      <c r="K58" s="247"/>
      <c r="L58" s="247"/>
      <c r="M58" s="247"/>
      <c r="N58" s="247"/>
      <c r="O58" s="247"/>
      <c r="P58" s="247"/>
      <c r="Q58" s="247"/>
      <c r="R58" s="279"/>
      <c r="S58" s="279"/>
    </row>
    <row r="59" spans="1:19" s="246" customFormat="1" ht="14.25">
      <c r="A59" s="305"/>
      <c r="B59" s="305"/>
      <c r="F59" s="247"/>
      <c r="G59" s="248"/>
      <c r="H59" s="247"/>
      <c r="I59" s="247"/>
      <c r="J59" s="247"/>
      <c r="K59" s="247"/>
      <c r="L59" s="247"/>
      <c r="M59" s="247"/>
      <c r="N59" s="247"/>
      <c r="O59" s="247"/>
      <c r="P59" s="247"/>
      <c r="Q59" s="247"/>
      <c r="R59" s="279"/>
      <c r="S59" s="279"/>
    </row>
    <row r="60" spans="1:19" s="246" customFormat="1" ht="14.25">
      <c r="A60" s="305"/>
      <c r="B60" s="305"/>
      <c r="F60" s="247"/>
      <c r="G60" s="248"/>
      <c r="H60" s="247"/>
      <c r="I60" s="247"/>
      <c r="J60" s="247"/>
      <c r="K60" s="247"/>
      <c r="L60" s="247"/>
      <c r="M60" s="247"/>
      <c r="N60" s="247"/>
      <c r="O60" s="247"/>
      <c r="P60" s="247"/>
      <c r="Q60" s="247"/>
      <c r="R60" s="279"/>
      <c r="S60" s="279"/>
    </row>
    <row r="61" spans="1:19" s="246" customFormat="1" ht="14.25">
      <c r="A61" s="305"/>
      <c r="B61" s="305"/>
      <c r="F61" s="247"/>
      <c r="G61" s="248"/>
      <c r="H61" s="247"/>
      <c r="I61" s="247"/>
      <c r="J61" s="247"/>
      <c r="K61" s="247"/>
      <c r="L61" s="247"/>
      <c r="M61" s="247"/>
      <c r="N61" s="247"/>
      <c r="O61" s="247"/>
      <c r="P61" s="247"/>
      <c r="Q61" s="247"/>
      <c r="R61" s="279"/>
      <c r="S61" s="279"/>
    </row>
    <row r="62" spans="1:19" s="246" customFormat="1" ht="14.25">
      <c r="A62" s="305"/>
      <c r="B62" s="305"/>
      <c r="F62" s="247"/>
      <c r="G62" s="248"/>
      <c r="H62" s="247"/>
      <c r="I62" s="247"/>
      <c r="J62" s="247"/>
      <c r="K62" s="247"/>
      <c r="L62" s="247"/>
      <c r="M62" s="247"/>
      <c r="N62" s="247"/>
      <c r="O62" s="247"/>
      <c r="P62" s="247"/>
      <c r="Q62" s="247"/>
      <c r="R62" s="279"/>
      <c r="S62" s="279"/>
    </row>
    <row r="63" spans="1:19" s="246" customFormat="1" ht="14.25">
      <c r="A63" s="305"/>
      <c r="B63" s="305"/>
      <c r="F63" s="247"/>
      <c r="G63" s="248"/>
      <c r="H63" s="247"/>
      <c r="I63" s="247"/>
      <c r="J63" s="247"/>
      <c r="K63" s="247"/>
      <c r="L63" s="247"/>
      <c r="M63" s="247"/>
      <c r="N63" s="247"/>
      <c r="O63" s="247"/>
      <c r="P63" s="247"/>
      <c r="Q63" s="247"/>
      <c r="R63" s="279"/>
      <c r="S63" s="279"/>
    </row>
    <row r="64" spans="1:19" s="246" customFormat="1" ht="14.25">
      <c r="A64" s="305"/>
      <c r="B64" s="305"/>
      <c r="F64" s="247"/>
      <c r="G64" s="248"/>
      <c r="H64" s="247"/>
      <c r="I64" s="247"/>
      <c r="J64" s="247"/>
      <c r="K64" s="247"/>
      <c r="L64" s="247"/>
      <c r="M64" s="247"/>
      <c r="N64" s="247"/>
      <c r="O64" s="247"/>
      <c r="P64" s="247"/>
      <c r="Q64" s="247"/>
      <c r="R64" s="279"/>
      <c r="S64" s="279"/>
    </row>
    <row r="65" spans="1:19" s="246" customFormat="1" ht="14.25">
      <c r="A65" s="305"/>
      <c r="B65" s="305"/>
      <c r="F65" s="247"/>
      <c r="G65" s="248"/>
      <c r="H65" s="247"/>
      <c r="I65" s="247"/>
      <c r="J65" s="247"/>
      <c r="K65" s="247"/>
      <c r="L65" s="247"/>
      <c r="M65" s="247"/>
      <c r="N65" s="247"/>
      <c r="O65" s="247"/>
      <c r="P65" s="247"/>
      <c r="Q65" s="247"/>
      <c r="R65" s="279"/>
      <c r="S65" s="279"/>
    </row>
    <row r="66" spans="1:19" s="246" customFormat="1" ht="14.25">
      <c r="A66" s="305"/>
      <c r="B66" s="305"/>
      <c r="F66" s="247"/>
      <c r="G66" s="248"/>
      <c r="H66" s="247"/>
      <c r="I66" s="247"/>
      <c r="J66" s="247"/>
      <c r="K66" s="247"/>
      <c r="L66" s="247"/>
      <c r="M66" s="247"/>
      <c r="N66" s="247"/>
      <c r="O66" s="247"/>
      <c r="P66" s="247"/>
      <c r="Q66" s="247"/>
      <c r="R66" s="279"/>
      <c r="S66" s="279"/>
    </row>
    <row r="67" spans="1:19" s="246" customFormat="1" ht="14.25">
      <c r="A67" s="305"/>
      <c r="B67" s="305"/>
      <c r="F67" s="247"/>
      <c r="G67" s="248"/>
      <c r="H67" s="247"/>
      <c r="I67" s="247"/>
      <c r="J67" s="247"/>
      <c r="K67" s="247"/>
      <c r="L67" s="247"/>
      <c r="M67" s="247"/>
      <c r="N67" s="247"/>
      <c r="O67" s="247"/>
      <c r="P67" s="247"/>
      <c r="Q67" s="247"/>
      <c r="R67" s="279"/>
      <c r="S67" s="279"/>
    </row>
  </sheetData>
  <sheetProtection sheet="1" formatRows="0"/>
  <dataConsolidate/>
  <mergeCells count="21">
    <mergeCell ref="B2:R2"/>
    <mergeCell ref="C4:D4"/>
    <mergeCell ref="C5:D5"/>
    <mergeCell ref="B10:B13"/>
    <mergeCell ref="C10:C13"/>
    <mergeCell ref="D10:D13"/>
    <mergeCell ref="E10:E13"/>
    <mergeCell ref="F10:H13"/>
    <mergeCell ref="J10:K10"/>
    <mergeCell ref="L10:M10"/>
    <mergeCell ref="B27:R27"/>
    <mergeCell ref="Q16:Q18"/>
    <mergeCell ref="R16:R18"/>
    <mergeCell ref="E19:H19"/>
    <mergeCell ref="N10:N13"/>
    <mergeCell ref="O10:O13"/>
    <mergeCell ref="P10:P13"/>
    <mergeCell ref="Q10:Q13"/>
    <mergeCell ref="R10:R13"/>
    <mergeCell ref="K11:K13"/>
    <mergeCell ref="M11:M13"/>
  </mergeCells>
  <phoneticPr fontId="14"/>
  <conditionalFormatting sqref="D16:D18">
    <cfRule type="containsBlanks" dxfId="140" priority="4">
      <formula>LEN(TRIM(D16))=0</formula>
    </cfRule>
  </conditionalFormatting>
  <dataValidations count="5">
    <dataValidation type="list" allowBlank="1" showInputMessage="1" showErrorMessage="1" sqref="JC16:JC18 SY16:SY18 ACU16:ACU18 AMQ16:AMQ18 AWM16:AWM18 BGI16:BGI18 BQE16:BQE18 CAA16:CAA18 CJW16:CJW18 CTS16:CTS18 DDO16:DDO18 DNK16:DNK18 DXG16:DXG18 EHC16:EHC18 EQY16:EQY18 FAU16:FAU18 FKQ16:FKQ18 FUM16:FUM18 GEI16:GEI18 GOE16:GOE18 GYA16:GYA18 HHW16:HHW18 HRS16:HRS18 IBO16:IBO18 ILK16:ILK18 IVG16:IVG18 JFC16:JFC18 JOY16:JOY18 JYU16:JYU18 KIQ16:KIQ18 KSM16:KSM18 LCI16:LCI18 LME16:LME18 LWA16:LWA18 MFW16:MFW18 MPS16:MPS18 MZO16:MZO18 NJK16:NJK18 NTG16:NTG18 ODC16:ODC18 OMY16:OMY18 OWU16:OWU18 PGQ16:PGQ18 PQM16:PQM18 QAI16:QAI18 QKE16:QKE18 QUA16:QUA18 RDW16:RDW18 RNS16:RNS18 RXO16:RXO18 SHK16:SHK18 SRG16:SRG18 TBC16:TBC18 TKY16:TKY18 TUU16:TUU18 UEQ16:UEQ18 UOM16:UOM18 UYI16:UYI18 VIE16:VIE18 VSA16:VSA18 WBW16:WBW18 WLS16:WLS18 WVO16:WVO18 JC65528:JC65530 SY65528:SY65530 ACU65528:ACU65530 AMQ65528:AMQ65530 AWM65528:AWM65530 BGI65528:BGI65530 BQE65528:BQE65530 CAA65528:CAA65530 CJW65528:CJW65530 CTS65528:CTS65530 DDO65528:DDO65530 DNK65528:DNK65530 DXG65528:DXG65530 EHC65528:EHC65530 EQY65528:EQY65530 FAU65528:FAU65530 FKQ65528:FKQ65530 FUM65528:FUM65530 GEI65528:GEI65530 GOE65528:GOE65530 GYA65528:GYA65530 HHW65528:HHW65530 HRS65528:HRS65530 IBO65528:IBO65530 ILK65528:ILK65530 IVG65528:IVG65530 JFC65528:JFC65530 JOY65528:JOY65530 JYU65528:JYU65530 KIQ65528:KIQ65530 KSM65528:KSM65530 LCI65528:LCI65530 LME65528:LME65530 LWA65528:LWA65530 MFW65528:MFW65530 MPS65528:MPS65530 MZO65528:MZO65530 NJK65528:NJK65530 NTG65528:NTG65530 ODC65528:ODC65530 OMY65528:OMY65530 OWU65528:OWU65530 PGQ65528:PGQ65530 PQM65528:PQM65530 QAI65528:QAI65530 QKE65528:QKE65530 QUA65528:QUA65530 RDW65528:RDW65530 RNS65528:RNS65530 RXO65528:RXO65530 SHK65528:SHK65530 SRG65528:SRG65530 TBC65528:TBC65530 TKY65528:TKY65530 TUU65528:TUU65530 UEQ65528:UEQ65530 UOM65528:UOM65530 UYI65528:UYI65530 VIE65528:VIE65530 VSA65528:VSA65530 WBW65528:WBW65530 WLS65528:WLS65530 WVO65528:WVO65530 JC131064:JC131066 SY131064:SY131066 ACU131064:ACU131066 AMQ131064:AMQ131066 AWM131064:AWM131066 BGI131064:BGI131066 BQE131064:BQE131066 CAA131064:CAA131066 CJW131064:CJW131066 CTS131064:CTS131066 DDO131064:DDO131066 DNK131064:DNK131066 DXG131064:DXG131066 EHC131064:EHC131066 EQY131064:EQY131066 FAU131064:FAU131066 FKQ131064:FKQ131066 FUM131064:FUM131066 GEI131064:GEI131066 GOE131064:GOE131066 GYA131064:GYA131066 HHW131064:HHW131066 HRS131064:HRS131066 IBO131064:IBO131066 ILK131064:ILK131066 IVG131064:IVG131066 JFC131064:JFC131066 JOY131064:JOY131066 JYU131064:JYU131066 KIQ131064:KIQ131066 KSM131064:KSM131066 LCI131064:LCI131066 LME131064:LME131066 LWA131064:LWA131066 MFW131064:MFW131066 MPS131064:MPS131066 MZO131064:MZO131066 NJK131064:NJK131066 NTG131064:NTG131066 ODC131064:ODC131066 OMY131064:OMY131066 OWU131064:OWU131066 PGQ131064:PGQ131066 PQM131064:PQM131066 QAI131064:QAI131066 QKE131064:QKE131066 QUA131064:QUA131066 RDW131064:RDW131066 RNS131064:RNS131066 RXO131064:RXO131066 SHK131064:SHK131066 SRG131064:SRG131066 TBC131064:TBC131066 TKY131064:TKY131066 TUU131064:TUU131066 UEQ131064:UEQ131066 UOM131064:UOM131066 UYI131064:UYI131066 VIE131064:VIE131066 VSA131064:VSA131066 WBW131064:WBW131066 WLS131064:WLS131066 WVO131064:WVO131066 JC196600:JC196602 SY196600:SY196602 ACU196600:ACU196602 AMQ196600:AMQ196602 AWM196600:AWM196602 BGI196600:BGI196602 BQE196600:BQE196602 CAA196600:CAA196602 CJW196600:CJW196602 CTS196600:CTS196602 DDO196600:DDO196602 DNK196600:DNK196602 DXG196600:DXG196602 EHC196600:EHC196602 EQY196600:EQY196602 FAU196600:FAU196602 FKQ196600:FKQ196602 FUM196600:FUM196602 GEI196600:GEI196602 GOE196600:GOE196602 GYA196600:GYA196602 HHW196600:HHW196602 HRS196600:HRS196602 IBO196600:IBO196602 ILK196600:ILK196602 IVG196600:IVG196602 JFC196600:JFC196602 JOY196600:JOY196602 JYU196600:JYU196602 KIQ196600:KIQ196602 KSM196600:KSM196602 LCI196600:LCI196602 LME196600:LME196602 LWA196600:LWA196602 MFW196600:MFW196602 MPS196600:MPS196602 MZO196600:MZO196602 NJK196600:NJK196602 NTG196600:NTG196602 ODC196600:ODC196602 OMY196600:OMY196602 OWU196600:OWU196602 PGQ196600:PGQ196602 PQM196600:PQM196602 QAI196600:QAI196602 QKE196600:QKE196602 QUA196600:QUA196602 RDW196600:RDW196602 RNS196600:RNS196602 RXO196600:RXO196602 SHK196600:SHK196602 SRG196600:SRG196602 TBC196600:TBC196602 TKY196600:TKY196602 TUU196600:TUU196602 UEQ196600:UEQ196602 UOM196600:UOM196602 UYI196600:UYI196602 VIE196600:VIE196602 VSA196600:VSA196602 WBW196600:WBW196602 WLS196600:WLS196602 WVO196600:WVO196602 JC262136:JC262138 SY262136:SY262138 ACU262136:ACU262138 AMQ262136:AMQ262138 AWM262136:AWM262138 BGI262136:BGI262138 BQE262136:BQE262138 CAA262136:CAA262138 CJW262136:CJW262138 CTS262136:CTS262138 DDO262136:DDO262138 DNK262136:DNK262138 DXG262136:DXG262138 EHC262136:EHC262138 EQY262136:EQY262138 FAU262136:FAU262138 FKQ262136:FKQ262138 FUM262136:FUM262138 GEI262136:GEI262138 GOE262136:GOE262138 GYA262136:GYA262138 HHW262136:HHW262138 HRS262136:HRS262138 IBO262136:IBO262138 ILK262136:ILK262138 IVG262136:IVG262138 JFC262136:JFC262138 JOY262136:JOY262138 JYU262136:JYU262138 KIQ262136:KIQ262138 KSM262136:KSM262138 LCI262136:LCI262138 LME262136:LME262138 LWA262136:LWA262138 MFW262136:MFW262138 MPS262136:MPS262138 MZO262136:MZO262138 NJK262136:NJK262138 NTG262136:NTG262138 ODC262136:ODC262138 OMY262136:OMY262138 OWU262136:OWU262138 PGQ262136:PGQ262138 PQM262136:PQM262138 QAI262136:QAI262138 QKE262136:QKE262138 QUA262136:QUA262138 RDW262136:RDW262138 RNS262136:RNS262138 RXO262136:RXO262138 SHK262136:SHK262138 SRG262136:SRG262138 TBC262136:TBC262138 TKY262136:TKY262138 TUU262136:TUU262138 UEQ262136:UEQ262138 UOM262136:UOM262138 UYI262136:UYI262138 VIE262136:VIE262138 VSA262136:VSA262138 WBW262136:WBW262138 WLS262136:WLS262138 WVO262136:WVO262138 JC327672:JC327674 SY327672:SY327674 ACU327672:ACU327674 AMQ327672:AMQ327674 AWM327672:AWM327674 BGI327672:BGI327674 BQE327672:BQE327674 CAA327672:CAA327674 CJW327672:CJW327674 CTS327672:CTS327674 DDO327672:DDO327674 DNK327672:DNK327674 DXG327672:DXG327674 EHC327672:EHC327674 EQY327672:EQY327674 FAU327672:FAU327674 FKQ327672:FKQ327674 FUM327672:FUM327674 GEI327672:GEI327674 GOE327672:GOE327674 GYA327672:GYA327674 HHW327672:HHW327674 HRS327672:HRS327674 IBO327672:IBO327674 ILK327672:ILK327674 IVG327672:IVG327674 JFC327672:JFC327674 JOY327672:JOY327674 JYU327672:JYU327674 KIQ327672:KIQ327674 KSM327672:KSM327674 LCI327672:LCI327674 LME327672:LME327674 LWA327672:LWA327674 MFW327672:MFW327674 MPS327672:MPS327674 MZO327672:MZO327674 NJK327672:NJK327674 NTG327672:NTG327674 ODC327672:ODC327674 OMY327672:OMY327674 OWU327672:OWU327674 PGQ327672:PGQ327674 PQM327672:PQM327674 QAI327672:QAI327674 QKE327672:QKE327674 QUA327672:QUA327674 RDW327672:RDW327674 RNS327672:RNS327674 RXO327672:RXO327674 SHK327672:SHK327674 SRG327672:SRG327674 TBC327672:TBC327674 TKY327672:TKY327674 TUU327672:TUU327674 UEQ327672:UEQ327674 UOM327672:UOM327674 UYI327672:UYI327674 VIE327672:VIE327674 VSA327672:VSA327674 WBW327672:WBW327674 WLS327672:WLS327674 WVO327672:WVO327674 JC393208:JC393210 SY393208:SY393210 ACU393208:ACU393210 AMQ393208:AMQ393210 AWM393208:AWM393210 BGI393208:BGI393210 BQE393208:BQE393210 CAA393208:CAA393210 CJW393208:CJW393210 CTS393208:CTS393210 DDO393208:DDO393210 DNK393208:DNK393210 DXG393208:DXG393210 EHC393208:EHC393210 EQY393208:EQY393210 FAU393208:FAU393210 FKQ393208:FKQ393210 FUM393208:FUM393210 GEI393208:GEI393210 GOE393208:GOE393210 GYA393208:GYA393210 HHW393208:HHW393210 HRS393208:HRS393210 IBO393208:IBO393210 ILK393208:ILK393210 IVG393208:IVG393210 JFC393208:JFC393210 JOY393208:JOY393210 JYU393208:JYU393210 KIQ393208:KIQ393210 KSM393208:KSM393210 LCI393208:LCI393210 LME393208:LME393210 LWA393208:LWA393210 MFW393208:MFW393210 MPS393208:MPS393210 MZO393208:MZO393210 NJK393208:NJK393210 NTG393208:NTG393210 ODC393208:ODC393210 OMY393208:OMY393210 OWU393208:OWU393210 PGQ393208:PGQ393210 PQM393208:PQM393210 QAI393208:QAI393210 QKE393208:QKE393210 QUA393208:QUA393210 RDW393208:RDW393210 RNS393208:RNS393210 RXO393208:RXO393210 SHK393208:SHK393210 SRG393208:SRG393210 TBC393208:TBC393210 TKY393208:TKY393210 TUU393208:TUU393210 UEQ393208:UEQ393210 UOM393208:UOM393210 UYI393208:UYI393210 VIE393208:VIE393210 VSA393208:VSA393210 WBW393208:WBW393210 WLS393208:WLS393210 WVO393208:WVO393210 JC458744:JC458746 SY458744:SY458746 ACU458744:ACU458746 AMQ458744:AMQ458746 AWM458744:AWM458746 BGI458744:BGI458746 BQE458744:BQE458746 CAA458744:CAA458746 CJW458744:CJW458746 CTS458744:CTS458746 DDO458744:DDO458746 DNK458744:DNK458746 DXG458744:DXG458746 EHC458744:EHC458746 EQY458744:EQY458746 FAU458744:FAU458746 FKQ458744:FKQ458746 FUM458744:FUM458746 GEI458744:GEI458746 GOE458744:GOE458746 GYA458744:GYA458746 HHW458744:HHW458746 HRS458744:HRS458746 IBO458744:IBO458746 ILK458744:ILK458746 IVG458744:IVG458746 JFC458744:JFC458746 JOY458744:JOY458746 JYU458744:JYU458746 KIQ458744:KIQ458746 KSM458744:KSM458746 LCI458744:LCI458746 LME458744:LME458746 LWA458744:LWA458746 MFW458744:MFW458746 MPS458744:MPS458746 MZO458744:MZO458746 NJK458744:NJK458746 NTG458744:NTG458746 ODC458744:ODC458746 OMY458744:OMY458746 OWU458744:OWU458746 PGQ458744:PGQ458746 PQM458744:PQM458746 QAI458744:QAI458746 QKE458744:QKE458746 QUA458744:QUA458746 RDW458744:RDW458746 RNS458744:RNS458746 RXO458744:RXO458746 SHK458744:SHK458746 SRG458744:SRG458746 TBC458744:TBC458746 TKY458744:TKY458746 TUU458744:TUU458746 UEQ458744:UEQ458746 UOM458744:UOM458746 UYI458744:UYI458746 VIE458744:VIE458746 VSA458744:VSA458746 WBW458744:WBW458746 WLS458744:WLS458746 WVO458744:WVO458746 JC524280:JC524282 SY524280:SY524282 ACU524280:ACU524282 AMQ524280:AMQ524282 AWM524280:AWM524282 BGI524280:BGI524282 BQE524280:BQE524282 CAA524280:CAA524282 CJW524280:CJW524282 CTS524280:CTS524282 DDO524280:DDO524282 DNK524280:DNK524282 DXG524280:DXG524282 EHC524280:EHC524282 EQY524280:EQY524282 FAU524280:FAU524282 FKQ524280:FKQ524282 FUM524280:FUM524282 GEI524280:GEI524282 GOE524280:GOE524282 GYA524280:GYA524282 HHW524280:HHW524282 HRS524280:HRS524282 IBO524280:IBO524282 ILK524280:ILK524282 IVG524280:IVG524282 JFC524280:JFC524282 JOY524280:JOY524282 JYU524280:JYU524282 KIQ524280:KIQ524282 KSM524280:KSM524282 LCI524280:LCI524282 LME524280:LME524282 LWA524280:LWA524282 MFW524280:MFW524282 MPS524280:MPS524282 MZO524280:MZO524282 NJK524280:NJK524282 NTG524280:NTG524282 ODC524280:ODC524282 OMY524280:OMY524282 OWU524280:OWU524282 PGQ524280:PGQ524282 PQM524280:PQM524282 QAI524280:QAI524282 QKE524280:QKE524282 QUA524280:QUA524282 RDW524280:RDW524282 RNS524280:RNS524282 RXO524280:RXO524282 SHK524280:SHK524282 SRG524280:SRG524282 TBC524280:TBC524282 TKY524280:TKY524282 TUU524280:TUU524282 UEQ524280:UEQ524282 UOM524280:UOM524282 UYI524280:UYI524282 VIE524280:VIE524282 VSA524280:VSA524282 WBW524280:WBW524282 WLS524280:WLS524282 WVO524280:WVO524282 JC589816:JC589818 SY589816:SY589818 ACU589816:ACU589818 AMQ589816:AMQ589818 AWM589816:AWM589818 BGI589816:BGI589818 BQE589816:BQE589818 CAA589816:CAA589818 CJW589816:CJW589818 CTS589816:CTS589818 DDO589816:DDO589818 DNK589816:DNK589818 DXG589816:DXG589818 EHC589816:EHC589818 EQY589816:EQY589818 FAU589816:FAU589818 FKQ589816:FKQ589818 FUM589816:FUM589818 GEI589816:GEI589818 GOE589816:GOE589818 GYA589816:GYA589818 HHW589816:HHW589818 HRS589816:HRS589818 IBO589816:IBO589818 ILK589816:ILK589818 IVG589816:IVG589818 JFC589816:JFC589818 JOY589816:JOY589818 JYU589816:JYU589818 KIQ589816:KIQ589818 KSM589816:KSM589818 LCI589816:LCI589818 LME589816:LME589818 LWA589816:LWA589818 MFW589816:MFW589818 MPS589816:MPS589818 MZO589816:MZO589818 NJK589816:NJK589818 NTG589816:NTG589818 ODC589816:ODC589818 OMY589816:OMY589818 OWU589816:OWU589818 PGQ589816:PGQ589818 PQM589816:PQM589818 QAI589816:QAI589818 QKE589816:QKE589818 QUA589816:QUA589818 RDW589816:RDW589818 RNS589816:RNS589818 RXO589816:RXO589818 SHK589816:SHK589818 SRG589816:SRG589818 TBC589816:TBC589818 TKY589816:TKY589818 TUU589816:TUU589818 UEQ589816:UEQ589818 UOM589816:UOM589818 UYI589816:UYI589818 VIE589816:VIE589818 VSA589816:VSA589818 WBW589816:WBW589818 WLS589816:WLS589818 WVO589816:WVO589818 JC655352:JC655354 SY655352:SY655354 ACU655352:ACU655354 AMQ655352:AMQ655354 AWM655352:AWM655354 BGI655352:BGI655354 BQE655352:BQE655354 CAA655352:CAA655354 CJW655352:CJW655354 CTS655352:CTS655354 DDO655352:DDO655354 DNK655352:DNK655354 DXG655352:DXG655354 EHC655352:EHC655354 EQY655352:EQY655354 FAU655352:FAU655354 FKQ655352:FKQ655354 FUM655352:FUM655354 GEI655352:GEI655354 GOE655352:GOE655354 GYA655352:GYA655354 HHW655352:HHW655354 HRS655352:HRS655354 IBO655352:IBO655354 ILK655352:ILK655354 IVG655352:IVG655354 JFC655352:JFC655354 JOY655352:JOY655354 JYU655352:JYU655354 KIQ655352:KIQ655354 KSM655352:KSM655354 LCI655352:LCI655354 LME655352:LME655354 LWA655352:LWA655354 MFW655352:MFW655354 MPS655352:MPS655354 MZO655352:MZO655354 NJK655352:NJK655354 NTG655352:NTG655354 ODC655352:ODC655354 OMY655352:OMY655354 OWU655352:OWU655354 PGQ655352:PGQ655354 PQM655352:PQM655354 QAI655352:QAI655354 QKE655352:QKE655354 QUA655352:QUA655354 RDW655352:RDW655354 RNS655352:RNS655354 RXO655352:RXO655354 SHK655352:SHK655354 SRG655352:SRG655354 TBC655352:TBC655354 TKY655352:TKY655354 TUU655352:TUU655354 UEQ655352:UEQ655354 UOM655352:UOM655354 UYI655352:UYI655354 VIE655352:VIE655354 VSA655352:VSA655354 WBW655352:WBW655354 WLS655352:WLS655354 WVO655352:WVO655354 JC720888:JC720890 SY720888:SY720890 ACU720888:ACU720890 AMQ720888:AMQ720890 AWM720888:AWM720890 BGI720888:BGI720890 BQE720888:BQE720890 CAA720888:CAA720890 CJW720888:CJW720890 CTS720888:CTS720890 DDO720888:DDO720890 DNK720888:DNK720890 DXG720888:DXG720890 EHC720888:EHC720890 EQY720888:EQY720890 FAU720888:FAU720890 FKQ720888:FKQ720890 FUM720888:FUM720890 GEI720888:GEI720890 GOE720888:GOE720890 GYA720888:GYA720890 HHW720888:HHW720890 HRS720888:HRS720890 IBO720888:IBO720890 ILK720888:ILK720890 IVG720888:IVG720890 JFC720888:JFC720890 JOY720888:JOY720890 JYU720888:JYU720890 KIQ720888:KIQ720890 KSM720888:KSM720890 LCI720888:LCI720890 LME720888:LME720890 LWA720888:LWA720890 MFW720888:MFW720890 MPS720888:MPS720890 MZO720888:MZO720890 NJK720888:NJK720890 NTG720888:NTG720890 ODC720888:ODC720890 OMY720888:OMY720890 OWU720888:OWU720890 PGQ720888:PGQ720890 PQM720888:PQM720890 QAI720888:QAI720890 QKE720888:QKE720890 QUA720888:QUA720890 RDW720888:RDW720890 RNS720888:RNS720890 RXO720888:RXO720890 SHK720888:SHK720890 SRG720888:SRG720890 TBC720888:TBC720890 TKY720888:TKY720890 TUU720888:TUU720890 UEQ720888:UEQ720890 UOM720888:UOM720890 UYI720888:UYI720890 VIE720888:VIE720890 VSA720888:VSA720890 WBW720888:WBW720890 WLS720888:WLS720890 WVO720888:WVO720890 JC786424:JC786426 SY786424:SY786426 ACU786424:ACU786426 AMQ786424:AMQ786426 AWM786424:AWM786426 BGI786424:BGI786426 BQE786424:BQE786426 CAA786424:CAA786426 CJW786424:CJW786426 CTS786424:CTS786426 DDO786424:DDO786426 DNK786424:DNK786426 DXG786424:DXG786426 EHC786424:EHC786426 EQY786424:EQY786426 FAU786424:FAU786426 FKQ786424:FKQ786426 FUM786424:FUM786426 GEI786424:GEI786426 GOE786424:GOE786426 GYA786424:GYA786426 HHW786424:HHW786426 HRS786424:HRS786426 IBO786424:IBO786426 ILK786424:ILK786426 IVG786424:IVG786426 JFC786424:JFC786426 JOY786424:JOY786426 JYU786424:JYU786426 KIQ786424:KIQ786426 KSM786424:KSM786426 LCI786424:LCI786426 LME786424:LME786426 LWA786424:LWA786426 MFW786424:MFW786426 MPS786424:MPS786426 MZO786424:MZO786426 NJK786424:NJK786426 NTG786424:NTG786426 ODC786424:ODC786426 OMY786424:OMY786426 OWU786424:OWU786426 PGQ786424:PGQ786426 PQM786424:PQM786426 QAI786424:QAI786426 QKE786424:QKE786426 QUA786424:QUA786426 RDW786424:RDW786426 RNS786424:RNS786426 RXO786424:RXO786426 SHK786424:SHK786426 SRG786424:SRG786426 TBC786424:TBC786426 TKY786424:TKY786426 TUU786424:TUU786426 UEQ786424:UEQ786426 UOM786424:UOM786426 UYI786424:UYI786426 VIE786424:VIE786426 VSA786424:VSA786426 WBW786424:WBW786426 WLS786424:WLS786426 WVO786424:WVO786426 JC851960:JC851962 SY851960:SY851962 ACU851960:ACU851962 AMQ851960:AMQ851962 AWM851960:AWM851962 BGI851960:BGI851962 BQE851960:BQE851962 CAA851960:CAA851962 CJW851960:CJW851962 CTS851960:CTS851962 DDO851960:DDO851962 DNK851960:DNK851962 DXG851960:DXG851962 EHC851960:EHC851962 EQY851960:EQY851962 FAU851960:FAU851962 FKQ851960:FKQ851962 FUM851960:FUM851962 GEI851960:GEI851962 GOE851960:GOE851962 GYA851960:GYA851962 HHW851960:HHW851962 HRS851960:HRS851962 IBO851960:IBO851962 ILK851960:ILK851962 IVG851960:IVG851962 JFC851960:JFC851962 JOY851960:JOY851962 JYU851960:JYU851962 KIQ851960:KIQ851962 KSM851960:KSM851962 LCI851960:LCI851962 LME851960:LME851962 LWA851960:LWA851962 MFW851960:MFW851962 MPS851960:MPS851962 MZO851960:MZO851962 NJK851960:NJK851962 NTG851960:NTG851962 ODC851960:ODC851962 OMY851960:OMY851962 OWU851960:OWU851962 PGQ851960:PGQ851962 PQM851960:PQM851962 QAI851960:QAI851962 QKE851960:QKE851962 QUA851960:QUA851962 RDW851960:RDW851962 RNS851960:RNS851962 RXO851960:RXO851962 SHK851960:SHK851962 SRG851960:SRG851962 TBC851960:TBC851962 TKY851960:TKY851962 TUU851960:TUU851962 UEQ851960:UEQ851962 UOM851960:UOM851962 UYI851960:UYI851962 VIE851960:VIE851962 VSA851960:VSA851962 WBW851960:WBW851962 WLS851960:WLS851962 WVO851960:WVO851962 JC917496:JC917498 SY917496:SY917498 ACU917496:ACU917498 AMQ917496:AMQ917498 AWM917496:AWM917498 BGI917496:BGI917498 BQE917496:BQE917498 CAA917496:CAA917498 CJW917496:CJW917498 CTS917496:CTS917498 DDO917496:DDO917498 DNK917496:DNK917498 DXG917496:DXG917498 EHC917496:EHC917498 EQY917496:EQY917498 FAU917496:FAU917498 FKQ917496:FKQ917498 FUM917496:FUM917498 GEI917496:GEI917498 GOE917496:GOE917498 GYA917496:GYA917498 HHW917496:HHW917498 HRS917496:HRS917498 IBO917496:IBO917498 ILK917496:ILK917498 IVG917496:IVG917498 JFC917496:JFC917498 JOY917496:JOY917498 JYU917496:JYU917498 KIQ917496:KIQ917498 KSM917496:KSM917498 LCI917496:LCI917498 LME917496:LME917498 LWA917496:LWA917498 MFW917496:MFW917498 MPS917496:MPS917498 MZO917496:MZO917498 NJK917496:NJK917498 NTG917496:NTG917498 ODC917496:ODC917498 OMY917496:OMY917498 OWU917496:OWU917498 PGQ917496:PGQ917498 PQM917496:PQM917498 QAI917496:QAI917498 QKE917496:QKE917498 QUA917496:QUA917498 RDW917496:RDW917498 RNS917496:RNS917498 RXO917496:RXO917498 SHK917496:SHK917498 SRG917496:SRG917498 TBC917496:TBC917498 TKY917496:TKY917498 TUU917496:TUU917498 UEQ917496:UEQ917498 UOM917496:UOM917498 UYI917496:UYI917498 VIE917496:VIE917498 VSA917496:VSA917498 WBW917496:WBW917498 WLS917496:WLS917498 WVO917496:WVO917498 JC983032:JC983034 SY983032:SY983034 ACU983032:ACU983034 AMQ983032:AMQ983034 AWM983032:AWM983034 BGI983032:BGI983034 BQE983032:BQE983034 CAA983032:CAA983034 CJW983032:CJW983034 CTS983032:CTS983034 DDO983032:DDO983034 DNK983032:DNK983034 DXG983032:DXG983034 EHC983032:EHC983034 EQY983032:EQY983034 FAU983032:FAU983034 FKQ983032:FKQ983034 FUM983032:FUM983034 GEI983032:GEI983034 GOE983032:GOE983034 GYA983032:GYA983034 HHW983032:HHW983034 HRS983032:HRS983034 IBO983032:IBO983034 ILK983032:ILK983034 IVG983032:IVG983034 JFC983032:JFC983034 JOY983032:JOY983034 JYU983032:JYU983034 KIQ983032:KIQ983034 KSM983032:KSM983034 LCI983032:LCI983034 LME983032:LME983034 LWA983032:LWA983034 MFW983032:MFW983034 MPS983032:MPS983034 MZO983032:MZO983034 NJK983032:NJK983034 NTG983032:NTG983034 ODC983032:ODC983034 OMY983032:OMY983034 OWU983032:OWU983034 PGQ983032:PGQ983034 PQM983032:PQM983034 QAI983032:QAI983034 QKE983032:QKE983034 QUA983032:QUA983034 RDW983032:RDW983034 RNS983032:RNS983034 RXO983032:RXO983034 SHK983032:SHK983034 SRG983032:SRG983034 TBC983032:TBC983034 TKY983032:TKY983034 TUU983032:TUU983034 UEQ983032:UEQ983034 UOM983032:UOM983034 UYI983032:UYI983034 VIE983032:VIE983034 VSA983032:VSA983034 WBW983032:WBW983034 WLS983032:WLS983034 WVO983032:WVO983034 C983032:C983034 C65528:C65530 C131064:C131066 C196600:C196602 C262136:C262138 C327672:C327674 C393208:C393210 C458744:C458746 C524280:C524282 C589816:C589818 C655352:C655354 C720888:C720890 C786424:C786426 C851960:C851962 C917496:C917498" xr:uid="{00000000-0002-0000-1A00-000000000000}">
      <formula1>$A$34:$A$35</formula1>
    </dataValidation>
    <dataValidation type="list" allowBlank="1" showInputMessage="1" showErrorMessage="1" sqref="JD65528:JD65530 JD16:JD18 SZ16:SZ18 ACV16:ACV18 AMR16:AMR18 AWN16:AWN18 BGJ16:BGJ18 BQF16:BQF18 CAB16:CAB18 CJX16:CJX18 CTT16:CTT18 DDP16:DDP18 DNL16:DNL18 DXH16:DXH18 EHD16:EHD18 EQZ16:EQZ18 FAV16:FAV18 FKR16:FKR18 FUN16:FUN18 GEJ16:GEJ18 GOF16:GOF18 GYB16:GYB18 HHX16:HHX18 HRT16:HRT18 IBP16:IBP18 ILL16:ILL18 IVH16:IVH18 JFD16:JFD18 JOZ16:JOZ18 JYV16:JYV18 KIR16:KIR18 KSN16:KSN18 LCJ16:LCJ18 LMF16:LMF18 LWB16:LWB18 MFX16:MFX18 MPT16:MPT18 MZP16:MZP18 NJL16:NJL18 NTH16:NTH18 ODD16:ODD18 OMZ16:OMZ18 OWV16:OWV18 PGR16:PGR18 PQN16:PQN18 QAJ16:QAJ18 QKF16:QKF18 QUB16:QUB18 RDX16:RDX18 RNT16:RNT18 RXP16:RXP18 SHL16:SHL18 SRH16:SRH18 TBD16:TBD18 TKZ16:TKZ18 TUV16:TUV18 UER16:UER18 UON16:UON18 UYJ16:UYJ18 VIF16:VIF18 VSB16:VSB18 WBX16:WBX18 WLT16:WLT18 WVP16:WVP18 SZ65528:SZ65530 ACV65528:ACV65530 AMR65528:AMR65530 AWN65528:AWN65530 BGJ65528:BGJ65530 BQF65528:BQF65530 CAB65528:CAB65530 CJX65528:CJX65530 CTT65528:CTT65530 DDP65528:DDP65530 DNL65528:DNL65530 DXH65528:DXH65530 EHD65528:EHD65530 EQZ65528:EQZ65530 FAV65528:FAV65530 FKR65528:FKR65530 FUN65528:FUN65530 GEJ65528:GEJ65530 GOF65528:GOF65530 GYB65528:GYB65530 HHX65528:HHX65530 HRT65528:HRT65530 IBP65528:IBP65530 ILL65528:ILL65530 IVH65528:IVH65530 JFD65528:JFD65530 JOZ65528:JOZ65530 JYV65528:JYV65530 KIR65528:KIR65530 KSN65528:KSN65530 LCJ65528:LCJ65530 LMF65528:LMF65530 LWB65528:LWB65530 MFX65528:MFX65530 MPT65528:MPT65530 MZP65528:MZP65530 NJL65528:NJL65530 NTH65528:NTH65530 ODD65528:ODD65530 OMZ65528:OMZ65530 OWV65528:OWV65530 PGR65528:PGR65530 PQN65528:PQN65530 QAJ65528:QAJ65530 QKF65528:QKF65530 QUB65528:QUB65530 RDX65528:RDX65530 RNT65528:RNT65530 RXP65528:RXP65530 SHL65528:SHL65530 SRH65528:SRH65530 TBD65528:TBD65530 TKZ65528:TKZ65530 TUV65528:TUV65530 UER65528:UER65530 UON65528:UON65530 UYJ65528:UYJ65530 VIF65528:VIF65530 VSB65528:VSB65530 WBX65528:WBX65530 WLT65528:WLT65530 WVP65528:WVP65530 JD131064:JD131066 SZ131064:SZ131066 ACV131064:ACV131066 AMR131064:AMR131066 AWN131064:AWN131066 BGJ131064:BGJ131066 BQF131064:BQF131066 CAB131064:CAB131066 CJX131064:CJX131066 CTT131064:CTT131066 DDP131064:DDP131066 DNL131064:DNL131066 DXH131064:DXH131066 EHD131064:EHD131066 EQZ131064:EQZ131066 FAV131064:FAV131066 FKR131064:FKR131066 FUN131064:FUN131066 GEJ131064:GEJ131066 GOF131064:GOF131066 GYB131064:GYB131066 HHX131064:HHX131066 HRT131064:HRT131066 IBP131064:IBP131066 ILL131064:ILL131066 IVH131064:IVH131066 JFD131064:JFD131066 JOZ131064:JOZ131066 JYV131064:JYV131066 KIR131064:KIR131066 KSN131064:KSN131066 LCJ131064:LCJ131066 LMF131064:LMF131066 LWB131064:LWB131066 MFX131064:MFX131066 MPT131064:MPT131066 MZP131064:MZP131066 NJL131064:NJL131066 NTH131064:NTH131066 ODD131064:ODD131066 OMZ131064:OMZ131066 OWV131064:OWV131066 PGR131064:PGR131066 PQN131064:PQN131066 QAJ131064:QAJ131066 QKF131064:QKF131066 QUB131064:QUB131066 RDX131064:RDX131066 RNT131064:RNT131066 RXP131064:RXP131066 SHL131064:SHL131066 SRH131064:SRH131066 TBD131064:TBD131066 TKZ131064:TKZ131066 TUV131064:TUV131066 UER131064:UER131066 UON131064:UON131066 UYJ131064:UYJ131066 VIF131064:VIF131066 VSB131064:VSB131066 WBX131064:WBX131066 WLT131064:WLT131066 WVP131064:WVP131066 JD196600:JD196602 SZ196600:SZ196602 ACV196600:ACV196602 AMR196600:AMR196602 AWN196600:AWN196602 BGJ196600:BGJ196602 BQF196600:BQF196602 CAB196600:CAB196602 CJX196600:CJX196602 CTT196600:CTT196602 DDP196600:DDP196602 DNL196600:DNL196602 DXH196600:DXH196602 EHD196600:EHD196602 EQZ196600:EQZ196602 FAV196600:FAV196602 FKR196600:FKR196602 FUN196600:FUN196602 GEJ196600:GEJ196602 GOF196600:GOF196602 GYB196600:GYB196602 HHX196600:HHX196602 HRT196600:HRT196602 IBP196600:IBP196602 ILL196600:ILL196602 IVH196600:IVH196602 JFD196600:JFD196602 JOZ196600:JOZ196602 JYV196600:JYV196602 KIR196600:KIR196602 KSN196600:KSN196602 LCJ196600:LCJ196602 LMF196600:LMF196602 LWB196600:LWB196602 MFX196600:MFX196602 MPT196600:MPT196602 MZP196600:MZP196602 NJL196600:NJL196602 NTH196600:NTH196602 ODD196600:ODD196602 OMZ196600:OMZ196602 OWV196600:OWV196602 PGR196600:PGR196602 PQN196600:PQN196602 QAJ196600:QAJ196602 QKF196600:QKF196602 QUB196600:QUB196602 RDX196600:RDX196602 RNT196600:RNT196602 RXP196600:RXP196602 SHL196600:SHL196602 SRH196600:SRH196602 TBD196600:TBD196602 TKZ196600:TKZ196602 TUV196600:TUV196602 UER196600:UER196602 UON196600:UON196602 UYJ196600:UYJ196602 VIF196600:VIF196602 VSB196600:VSB196602 WBX196600:WBX196602 WLT196600:WLT196602 WVP196600:WVP196602 JD262136:JD262138 SZ262136:SZ262138 ACV262136:ACV262138 AMR262136:AMR262138 AWN262136:AWN262138 BGJ262136:BGJ262138 BQF262136:BQF262138 CAB262136:CAB262138 CJX262136:CJX262138 CTT262136:CTT262138 DDP262136:DDP262138 DNL262136:DNL262138 DXH262136:DXH262138 EHD262136:EHD262138 EQZ262136:EQZ262138 FAV262136:FAV262138 FKR262136:FKR262138 FUN262136:FUN262138 GEJ262136:GEJ262138 GOF262136:GOF262138 GYB262136:GYB262138 HHX262136:HHX262138 HRT262136:HRT262138 IBP262136:IBP262138 ILL262136:ILL262138 IVH262136:IVH262138 JFD262136:JFD262138 JOZ262136:JOZ262138 JYV262136:JYV262138 KIR262136:KIR262138 KSN262136:KSN262138 LCJ262136:LCJ262138 LMF262136:LMF262138 LWB262136:LWB262138 MFX262136:MFX262138 MPT262136:MPT262138 MZP262136:MZP262138 NJL262136:NJL262138 NTH262136:NTH262138 ODD262136:ODD262138 OMZ262136:OMZ262138 OWV262136:OWV262138 PGR262136:PGR262138 PQN262136:PQN262138 QAJ262136:QAJ262138 QKF262136:QKF262138 QUB262136:QUB262138 RDX262136:RDX262138 RNT262136:RNT262138 RXP262136:RXP262138 SHL262136:SHL262138 SRH262136:SRH262138 TBD262136:TBD262138 TKZ262136:TKZ262138 TUV262136:TUV262138 UER262136:UER262138 UON262136:UON262138 UYJ262136:UYJ262138 VIF262136:VIF262138 VSB262136:VSB262138 WBX262136:WBX262138 WLT262136:WLT262138 WVP262136:WVP262138 JD327672:JD327674 SZ327672:SZ327674 ACV327672:ACV327674 AMR327672:AMR327674 AWN327672:AWN327674 BGJ327672:BGJ327674 BQF327672:BQF327674 CAB327672:CAB327674 CJX327672:CJX327674 CTT327672:CTT327674 DDP327672:DDP327674 DNL327672:DNL327674 DXH327672:DXH327674 EHD327672:EHD327674 EQZ327672:EQZ327674 FAV327672:FAV327674 FKR327672:FKR327674 FUN327672:FUN327674 GEJ327672:GEJ327674 GOF327672:GOF327674 GYB327672:GYB327674 HHX327672:HHX327674 HRT327672:HRT327674 IBP327672:IBP327674 ILL327672:ILL327674 IVH327672:IVH327674 JFD327672:JFD327674 JOZ327672:JOZ327674 JYV327672:JYV327674 KIR327672:KIR327674 KSN327672:KSN327674 LCJ327672:LCJ327674 LMF327672:LMF327674 LWB327672:LWB327674 MFX327672:MFX327674 MPT327672:MPT327674 MZP327672:MZP327674 NJL327672:NJL327674 NTH327672:NTH327674 ODD327672:ODD327674 OMZ327672:OMZ327674 OWV327672:OWV327674 PGR327672:PGR327674 PQN327672:PQN327674 QAJ327672:QAJ327674 QKF327672:QKF327674 QUB327672:QUB327674 RDX327672:RDX327674 RNT327672:RNT327674 RXP327672:RXP327674 SHL327672:SHL327674 SRH327672:SRH327674 TBD327672:TBD327674 TKZ327672:TKZ327674 TUV327672:TUV327674 UER327672:UER327674 UON327672:UON327674 UYJ327672:UYJ327674 VIF327672:VIF327674 VSB327672:VSB327674 WBX327672:WBX327674 WLT327672:WLT327674 WVP327672:WVP327674 JD393208:JD393210 SZ393208:SZ393210 ACV393208:ACV393210 AMR393208:AMR393210 AWN393208:AWN393210 BGJ393208:BGJ393210 BQF393208:BQF393210 CAB393208:CAB393210 CJX393208:CJX393210 CTT393208:CTT393210 DDP393208:DDP393210 DNL393208:DNL393210 DXH393208:DXH393210 EHD393208:EHD393210 EQZ393208:EQZ393210 FAV393208:FAV393210 FKR393208:FKR393210 FUN393208:FUN393210 GEJ393208:GEJ393210 GOF393208:GOF393210 GYB393208:GYB393210 HHX393208:HHX393210 HRT393208:HRT393210 IBP393208:IBP393210 ILL393208:ILL393210 IVH393208:IVH393210 JFD393208:JFD393210 JOZ393208:JOZ393210 JYV393208:JYV393210 KIR393208:KIR393210 KSN393208:KSN393210 LCJ393208:LCJ393210 LMF393208:LMF393210 LWB393208:LWB393210 MFX393208:MFX393210 MPT393208:MPT393210 MZP393208:MZP393210 NJL393208:NJL393210 NTH393208:NTH393210 ODD393208:ODD393210 OMZ393208:OMZ393210 OWV393208:OWV393210 PGR393208:PGR393210 PQN393208:PQN393210 QAJ393208:QAJ393210 QKF393208:QKF393210 QUB393208:QUB393210 RDX393208:RDX393210 RNT393208:RNT393210 RXP393208:RXP393210 SHL393208:SHL393210 SRH393208:SRH393210 TBD393208:TBD393210 TKZ393208:TKZ393210 TUV393208:TUV393210 UER393208:UER393210 UON393208:UON393210 UYJ393208:UYJ393210 VIF393208:VIF393210 VSB393208:VSB393210 WBX393208:WBX393210 WLT393208:WLT393210 WVP393208:WVP393210 JD458744:JD458746 SZ458744:SZ458746 ACV458744:ACV458746 AMR458744:AMR458746 AWN458744:AWN458746 BGJ458744:BGJ458746 BQF458744:BQF458746 CAB458744:CAB458746 CJX458744:CJX458746 CTT458744:CTT458746 DDP458744:DDP458746 DNL458744:DNL458746 DXH458744:DXH458746 EHD458744:EHD458746 EQZ458744:EQZ458746 FAV458744:FAV458746 FKR458744:FKR458746 FUN458744:FUN458746 GEJ458744:GEJ458746 GOF458744:GOF458746 GYB458744:GYB458746 HHX458744:HHX458746 HRT458744:HRT458746 IBP458744:IBP458746 ILL458744:ILL458746 IVH458744:IVH458746 JFD458744:JFD458746 JOZ458744:JOZ458746 JYV458744:JYV458746 KIR458744:KIR458746 KSN458744:KSN458746 LCJ458744:LCJ458746 LMF458744:LMF458746 LWB458744:LWB458746 MFX458744:MFX458746 MPT458744:MPT458746 MZP458744:MZP458746 NJL458744:NJL458746 NTH458744:NTH458746 ODD458744:ODD458746 OMZ458744:OMZ458746 OWV458744:OWV458746 PGR458744:PGR458746 PQN458744:PQN458746 QAJ458744:QAJ458746 QKF458744:QKF458746 QUB458744:QUB458746 RDX458744:RDX458746 RNT458744:RNT458746 RXP458744:RXP458746 SHL458744:SHL458746 SRH458744:SRH458746 TBD458744:TBD458746 TKZ458744:TKZ458746 TUV458744:TUV458746 UER458744:UER458746 UON458744:UON458746 UYJ458744:UYJ458746 VIF458744:VIF458746 VSB458744:VSB458746 WBX458744:WBX458746 WLT458744:WLT458746 WVP458744:WVP458746 JD524280:JD524282 SZ524280:SZ524282 ACV524280:ACV524282 AMR524280:AMR524282 AWN524280:AWN524282 BGJ524280:BGJ524282 BQF524280:BQF524282 CAB524280:CAB524282 CJX524280:CJX524282 CTT524280:CTT524282 DDP524280:DDP524282 DNL524280:DNL524282 DXH524280:DXH524282 EHD524280:EHD524282 EQZ524280:EQZ524282 FAV524280:FAV524282 FKR524280:FKR524282 FUN524280:FUN524282 GEJ524280:GEJ524282 GOF524280:GOF524282 GYB524280:GYB524282 HHX524280:HHX524282 HRT524280:HRT524282 IBP524280:IBP524282 ILL524280:ILL524282 IVH524280:IVH524282 JFD524280:JFD524282 JOZ524280:JOZ524282 JYV524280:JYV524282 KIR524280:KIR524282 KSN524280:KSN524282 LCJ524280:LCJ524282 LMF524280:LMF524282 LWB524280:LWB524282 MFX524280:MFX524282 MPT524280:MPT524282 MZP524280:MZP524282 NJL524280:NJL524282 NTH524280:NTH524282 ODD524280:ODD524282 OMZ524280:OMZ524282 OWV524280:OWV524282 PGR524280:PGR524282 PQN524280:PQN524282 QAJ524280:QAJ524282 QKF524280:QKF524282 QUB524280:QUB524282 RDX524280:RDX524282 RNT524280:RNT524282 RXP524280:RXP524282 SHL524280:SHL524282 SRH524280:SRH524282 TBD524280:TBD524282 TKZ524280:TKZ524282 TUV524280:TUV524282 UER524280:UER524282 UON524280:UON524282 UYJ524280:UYJ524282 VIF524280:VIF524282 VSB524280:VSB524282 WBX524280:WBX524282 WLT524280:WLT524282 WVP524280:WVP524282 JD589816:JD589818 SZ589816:SZ589818 ACV589816:ACV589818 AMR589816:AMR589818 AWN589816:AWN589818 BGJ589816:BGJ589818 BQF589816:BQF589818 CAB589816:CAB589818 CJX589816:CJX589818 CTT589816:CTT589818 DDP589816:DDP589818 DNL589816:DNL589818 DXH589816:DXH589818 EHD589816:EHD589818 EQZ589816:EQZ589818 FAV589816:FAV589818 FKR589816:FKR589818 FUN589816:FUN589818 GEJ589816:GEJ589818 GOF589816:GOF589818 GYB589816:GYB589818 HHX589816:HHX589818 HRT589816:HRT589818 IBP589816:IBP589818 ILL589816:ILL589818 IVH589816:IVH589818 JFD589816:JFD589818 JOZ589816:JOZ589818 JYV589816:JYV589818 KIR589816:KIR589818 KSN589816:KSN589818 LCJ589816:LCJ589818 LMF589816:LMF589818 LWB589816:LWB589818 MFX589816:MFX589818 MPT589816:MPT589818 MZP589816:MZP589818 NJL589816:NJL589818 NTH589816:NTH589818 ODD589816:ODD589818 OMZ589816:OMZ589818 OWV589816:OWV589818 PGR589816:PGR589818 PQN589816:PQN589818 QAJ589816:QAJ589818 QKF589816:QKF589818 QUB589816:QUB589818 RDX589816:RDX589818 RNT589816:RNT589818 RXP589816:RXP589818 SHL589816:SHL589818 SRH589816:SRH589818 TBD589816:TBD589818 TKZ589816:TKZ589818 TUV589816:TUV589818 UER589816:UER589818 UON589816:UON589818 UYJ589816:UYJ589818 VIF589816:VIF589818 VSB589816:VSB589818 WBX589816:WBX589818 WLT589816:WLT589818 WVP589816:WVP589818 JD655352:JD655354 SZ655352:SZ655354 ACV655352:ACV655354 AMR655352:AMR655354 AWN655352:AWN655354 BGJ655352:BGJ655354 BQF655352:BQF655354 CAB655352:CAB655354 CJX655352:CJX655354 CTT655352:CTT655354 DDP655352:DDP655354 DNL655352:DNL655354 DXH655352:DXH655354 EHD655352:EHD655354 EQZ655352:EQZ655354 FAV655352:FAV655354 FKR655352:FKR655354 FUN655352:FUN655354 GEJ655352:GEJ655354 GOF655352:GOF655354 GYB655352:GYB655354 HHX655352:HHX655354 HRT655352:HRT655354 IBP655352:IBP655354 ILL655352:ILL655354 IVH655352:IVH655354 JFD655352:JFD655354 JOZ655352:JOZ655354 JYV655352:JYV655354 KIR655352:KIR655354 KSN655352:KSN655354 LCJ655352:LCJ655354 LMF655352:LMF655354 LWB655352:LWB655354 MFX655352:MFX655354 MPT655352:MPT655354 MZP655352:MZP655354 NJL655352:NJL655354 NTH655352:NTH655354 ODD655352:ODD655354 OMZ655352:OMZ655354 OWV655352:OWV655354 PGR655352:PGR655354 PQN655352:PQN655354 QAJ655352:QAJ655354 QKF655352:QKF655354 QUB655352:QUB655354 RDX655352:RDX655354 RNT655352:RNT655354 RXP655352:RXP655354 SHL655352:SHL655354 SRH655352:SRH655354 TBD655352:TBD655354 TKZ655352:TKZ655354 TUV655352:TUV655354 UER655352:UER655354 UON655352:UON655354 UYJ655352:UYJ655354 VIF655352:VIF655354 VSB655352:VSB655354 WBX655352:WBX655354 WLT655352:WLT655354 WVP655352:WVP655354 JD720888:JD720890 SZ720888:SZ720890 ACV720888:ACV720890 AMR720888:AMR720890 AWN720888:AWN720890 BGJ720888:BGJ720890 BQF720888:BQF720890 CAB720888:CAB720890 CJX720888:CJX720890 CTT720888:CTT720890 DDP720888:DDP720890 DNL720888:DNL720890 DXH720888:DXH720890 EHD720888:EHD720890 EQZ720888:EQZ720890 FAV720888:FAV720890 FKR720888:FKR720890 FUN720888:FUN720890 GEJ720888:GEJ720890 GOF720888:GOF720890 GYB720888:GYB720890 HHX720888:HHX720890 HRT720888:HRT720890 IBP720888:IBP720890 ILL720888:ILL720890 IVH720888:IVH720890 JFD720888:JFD720890 JOZ720888:JOZ720890 JYV720888:JYV720890 KIR720888:KIR720890 KSN720888:KSN720890 LCJ720888:LCJ720890 LMF720888:LMF720890 LWB720888:LWB720890 MFX720888:MFX720890 MPT720888:MPT720890 MZP720888:MZP720890 NJL720888:NJL720890 NTH720888:NTH720890 ODD720888:ODD720890 OMZ720888:OMZ720890 OWV720888:OWV720890 PGR720888:PGR720890 PQN720888:PQN720890 QAJ720888:QAJ720890 QKF720888:QKF720890 QUB720888:QUB720890 RDX720888:RDX720890 RNT720888:RNT720890 RXP720888:RXP720890 SHL720888:SHL720890 SRH720888:SRH720890 TBD720888:TBD720890 TKZ720888:TKZ720890 TUV720888:TUV720890 UER720888:UER720890 UON720888:UON720890 UYJ720888:UYJ720890 VIF720888:VIF720890 VSB720888:VSB720890 WBX720888:WBX720890 WLT720888:WLT720890 WVP720888:WVP720890 JD786424:JD786426 SZ786424:SZ786426 ACV786424:ACV786426 AMR786424:AMR786426 AWN786424:AWN786426 BGJ786424:BGJ786426 BQF786424:BQF786426 CAB786424:CAB786426 CJX786424:CJX786426 CTT786424:CTT786426 DDP786424:DDP786426 DNL786424:DNL786426 DXH786424:DXH786426 EHD786424:EHD786426 EQZ786424:EQZ786426 FAV786424:FAV786426 FKR786424:FKR786426 FUN786424:FUN786426 GEJ786424:GEJ786426 GOF786424:GOF786426 GYB786424:GYB786426 HHX786424:HHX786426 HRT786424:HRT786426 IBP786424:IBP786426 ILL786424:ILL786426 IVH786424:IVH786426 JFD786424:JFD786426 JOZ786424:JOZ786426 JYV786424:JYV786426 KIR786424:KIR786426 KSN786424:KSN786426 LCJ786424:LCJ786426 LMF786424:LMF786426 LWB786424:LWB786426 MFX786424:MFX786426 MPT786424:MPT786426 MZP786424:MZP786426 NJL786424:NJL786426 NTH786424:NTH786426 ODD786424:ODD786426 OMZ786424:OMZ786426 OWV786424:OWV786426 PGR786424:PGR786426 PQN786424:PQN786426 QAJ786424:QAJ786426 QKF786424:QKF786426 QUB786424:QUB786426 RDX786424:RDX786426 RNT786424:RNT786426 RXP786424:RXP786426 SHL786424:SHL786426 SRH786424:SRH786426 TBD786424:TBD786426 TKZ786424:TKZ786426 TUV786424:TUV786426 UER786424:UER786426 UON786424:UON786426 UYJ786424:UYJ786426 VIF786424:VIF786426 VSB786424:VSB786426 WBX786424:WBX786426 WLT786424:WLT786426 WVP786424:WVP786426 JD851960:JD851962 SZ851960:SZ851962 ACV851960:ACV851962 AMR851960:AMR851962 AWN851960:AWN851962 BGJ851960:BGJ851962 BQF851960:BQF851962 CAB851960:CAB851962 CJX851960:CJX851962 CTT851960:CTT851962 DDP851960:DDP851962 DNL851960:DNL851962 DXH851960:DXH851962 EHD851960:EHD851962 EQZ851960:EQZ851962 FAV851960:FAV851962 FKR851960:FKR851962 FUN851960:FUN851962 GEJ851960:GEJ851962 GOF851960:GOF851962 GYB851960:GYB851962 HHX851960:HHX851962 HRT851960:HRT851962 IBP851960:IBP851962 ILL851960:ILL851962 IVH851960:IVH851962 JFD851960:JFD851962 JOZ851960:JOZ851962 JYV851960:JYV851962 KIR851960:KIR851962 KSN851960:KSN851962 LCJ851960:LCJ851962 LMF851960:LMF851962 LWB851960:LWB851962 MFX851960:MFX851962 MPT851960:MPT851962 MZP851960:MZP851962 NJL851960:NJL851962 NTH851960:NTH851962 ODD851960:ODD851962 OMZ851960:OMZ851962 OWV851960:OWV851962 PGR851960:PGR851962 PQN851960:PQN851962 QAJ851960:QAJ851962 QKF851960:QKF851962 QUB851960:QUB851962 RDX851960:RDX851962 RNT851960:RNT851962 RXP851960:RXP851962 SHL851960:SHL851962 SRH851960:SRH851962 TBD851960:TBD851962 TKZ851960:TKZ851962 TUV851960:TUV851962 UER851960:UER851962 UON851960:UON851962 UYJ851960:UYJ851962 VIF851960:VIF851962 VSB851960:VSB851962 WBX851960:WBX851962 WLT851960:WLT851962 WVP851960:WVP851962 JD917496:JD917498 SZ917496:SZ917498 ACV917496:ACV917498 AMR917496:AMR917498 AWN917496:AWN917498 BGJ917496:BGJ917498 BQF917496:BQF917498 CAB917496:CAB917498 CJX917496:CJX917498 CTT917496:CTT917498 DDP917496:DDP917498 DNL917496:DNL917498 DXH917496:DXH917498 EHD917496:EHD917498 EQZ917496:EQZ917498 FAV917496:FAV917498 FKR917496:FKR917498 FUN917496:FUN917498 GEJ917496:GEJ917498 GOF917496:GOF917498 GYB917496:GYB917498 HHX917496:HHX917498 HRT917496:HRT917498 IBP917496:IBP917498 ILL917496:ILL917498 IVH917496:IVH917498 JFD917496:JFD917498 JOZ917496:JOZ917498 JYV917496:JYV917498 KIR917496:KIR917498 KSN917496:KSN917498 LCJ917496:LCJ917498 LMF917496:LMF917498 LWB917496:LWB917498 MFX917496:MFX917498 MPT917496:MPT917498 MZP917496:MZP917498 NJL917496:NJL917498 NTH917496:NTH917498 ODD917496:ODD917498 OMZ917496:OMZ917498 OWV917496:OWV917498 PGR917496:PGR917498 PQN917496:PQN917498 QAJ917496:QAJ917498 QKF917496:QKF917498 QUB917496:QUB917498 RDX917496:RDX917498 RNT917496:RNT917498 RXP917496:RXP917498 SHL917496:SHL917498 SRH917496:SRH917498 TBD917496:TBD917498 TKZ917496:TKZ917498 TUV917496:TUV917498 UER917496:UER917498 UON917496:UON917498 UYJ917496:UYJ917498 VIF917496:VIF917498 VSB917496:VSB917498 WBX917496:WBX917498 WLT917496:WLT917498 WVP917496:WVP917498 JD983032:JD983034 SZ983032:SZ983034 ACV983032:ACV983034 AMR983032:AMR983034 AWN983032:AWN983034 BGJ983032:BGJ983034 BQF983032:BQF983034 CAB983032:CAB983034 CJX983032:CJX983034 CTT983032:CTT983034 DDP983032:DDP983034 DNL983032:DNL983034 DXH983032:DXH983034 EHD983032:EHD983034 EQZ983032:EQZ983034 FAV983032:FAV983034 FKR983032:FKR983034 FUN983032:FUN983034 GEJ983032:GEJ983034 GOF983032:GOF983034 GYB983032:GYB983034 HHX983032:HHX983034 HRT983032:HRT983034 IBP983032:IBP983034 ILL983032:ILL983034 IVH983032:IVH983034 JFD983032:JFD983034 JOZ983032:JOZ983034 JYV983032:JYV983034 KIR983032:KIR983034 KSN983032:KSN983034 LCJ983032:LCJ983034 LMF983032:LMF983034 LWB983032:LWB983034 MFX983032:MFX983034 MPT983032:MPT983034 MZP983032:MZP983034 NJL983032:NJL983034 NTH983032:NTH983034 ODD983032:ODD983034 OMZ983032:OMZ983034 OWV983032:OWV983034 PGR983032:PGR983034 PQN983032:PQN983034 QAJ983032:QAJ983034 QKF983032:QKF983034 QUB983032:QUB983034 RDX983032:RDX983034 RNT983032:RNT983034 RXP983032:RXP983034 SHL983032:SHL983034 SRH983032:SRH983034 TBD983032:TBD983034 TKZ983032:TKZ983034 TUV983032:TUV983034 UER983032:UER983034 UON983032:UON983034 UYJ983032:UYJ983034 VIF983032:VIF983034 VSB983032:VSB983034 WBX983032:WBX983034 WLT983032:WLT983034 WVP983032:WVP983034 D983032:D983034 D65528:D65530 D131064:D131066 D196600:D196602 D262136:D262138 D327672:D327674 D393208:D393210 D458744:D458746 D524280:D524282 D589816:D589818 D655352:D655354 D720888:D720890 D786424:D786426 D851960:D851962 D917496:D917498" xr:uid="{00000000-0002-0000-1A00-000001000000}">
      <formula1>$A$38:$A$56</formula1>
    </dataValidation>
    <dataValidation type="list" allowBlank="1" showInputMessage="1" showErrorMessage="1" sqref="JC65499:JC65501 SY65499:SY65501 ACU65499:ACU65501 AMQ65499:AMQ65501 AWM65499:AWM65501 BGI65499:BGI65501 BQE65499:BQE65501 CAA65499:CAA65501 CJW65499:CJW65501 CTS65499:CTS65501 DDO65499:DDO65501 DNK65499:DNK65501 DXG65499:DXG65501 EHC65499:EHC65501 EQY65499:EQY65501 FAU65499:FAU65501 FKQ65499:FKQ65501 FUM65499:FUM65501 GEI65499:GEI65501 GOE65499:GOE65501 GYA65499:GYA65501 HHW65499:HHW65501 HRS65499:HRS65501 IBO65499:IBO65501 ILK65499:ILK65501 IVG65499:IVG65501 JFC65499:JFC65501 JOY65499:JOY65501 JYU65499:JYU65501 KIQ65499:KIQ65501 KSM65499:KSM65501 LCI65499:LCI65501 LME65499:LME65501 LWA65499:LWA65501 MFW65499:MFW65501 MPS65499:MPS65501 MZO65499:MZO65501 NJK65499:NJK65501 NTG65499:NTG65501 ODC65499:ODC65501 OMY65499:OMY65501 OWU65499:OWU65501 PGQ65499:PGQ65501 PQM65499:PQM65501 QAI65499:QAI65501 QKE65499:QKE65501 QUA65499:QUA65501 RDW65499:RDW65501 RNS65499:RNS65501 RXO65499:RXO65501 SHK65499:SHK65501 SRG65499:SRG65501 TBC65499:TBC65501 TKY65499:TKY65501 TUU65499:TUU65501 UEQ65499:UEQ65501 UOM65499:UOM65501 UYI65499:UYI65501 VIE65499:VIE65501 VSA65499:VSA65501 WBW65499:WBW65501 WLS65499:WLS65501 WVO65499:WVO65501 JC131035:JC131037 SY131035:SY131037 ACU131035:ACU131037 AMQ131035:AMQ131037 AWM131035:AWM131037 BGI131035:BGI131037 BQE131035:BQE131037 CAA131035:CAA131037 CJW131035:CJW131037 CTS131035:CTS131037 DDO131035:DDO131037 DNK131035:DNK131037 DXG131035:DXG131037 EHC131035:EHC131037 EQY131035:EQY131037 FAU131035:FAU131037 FKQ131035:FKQ131037 FUM131035:FUM131037 GEI131035:GEI131037 GOE131035:GOE131037 GYA131035:GYA131037 HHW131035:HHW131037 HRS131035:HRS131037 IBO131035:IBO131037 ILK131035:ILK131037 IVG131035:IVG131037 JFC131035:JFC131037 JOY131035:JOY131037 JYU131035:JYU131037 KIQ131035:KIQ131037 KSM131035:KSM131037 LCI131035:LCI131037 LME131035:LME131037 LWA131035:LWA131037 MFW131035:MFW131037 MPS131035:MPS131037 MZO131035:MZO131037 NJK131035:NJK131037 NTG131035:NTG131037 ODC131035:ODC131037 OMY131035:OMY131037 OWU131035:OWU131037 PGQ131035:PGQ131037 PQM131035:PQM131037 QAI131035:QAI131037 QKE131035:QKE131037 QUA131035:QUA131037 RDW131035:RDW131037 RNS131035:RNS131037 RXO131035:RXO131037 SHK131035:SHK131037 SRG131035:SRG131037 TBC131035:TBC131037 TKY131035:TKY131037 TUU131035:TUU131037 UEQ131035:UEQ131037 UOM131035:UOM131037 UYI131035:UYI131037 VIE131035:VIE131037 VSA131035:VSA131037 WBW131035:WBW131037 WLS131035:WLS131037 WVO131035:WVO131037 JC196571:JC196573 SY196571:SY196573 ACU196571:ACU196573 AMQ196571:AMQ196573 AWM196571:AWM196573 BGI196571:BGI196573 BQE196571:BQE196573 CAA196571:CAA196573 CJW196571:CJW196573 CTS196571:CTS196573 DDO196571:DDO196573 DNK196571:DNK196573 DXG196571:DXG196573 EHC196571:EHC196573 EQY196571:EQY196573 FAU196571:FAU196573 FKQ196571:FKQ196573 FUM196571:FUM196573 GEI196571:GEI196573 GOE196571:GOE196573 GYA196571:GYA196573 HHW196571:HHW196573 HRS196571:HRS196573 IBO196571:IBO196573 ILK196571:ILK196573 IVG196571:IVG196573 JFC196571:JFC196573 JOY196571:JOY196573 JYU196571:JYU196573 KIQ196571:KIQ196573 KSM196571:KSM196573 LCI196571:LCI196573 LME196571:LME196573 LWA196571:LWA196573 MFW196571:MFW196573 MPS196571:MPS196573 MZO196571:MZO196573 NJK196571:NJK196573 NTG196571:NTG196573 ODC196571:ODC196573 OMY196571:OMY196573 OWU196571:OWU196573 PGQ196571:PGQ196573 PQM196571:PQM196573 QAI196571:QAI196573 QKE196571:QKE196573 QUA196571:QUA196573 RDW196571:RDW196573 RNS196571:RNS196573 RXO196571:RXO196573 SHK196571:SHK196573 SRG196571:SRG196573 TBC196571:TBC196573 TKY196571:TKY196573 TUU196571:TUU196573 UEQ196571:UEQ196573 UOM196571:UOM196573 UYI196571:UYI196573 VIE196571:VIE196573 VSA196571:VSA196573 WBW196571:WBW196573 WLS196571:WLS196573 WVO196571:WVO196573 JC262107:JC262109 SY262107:SY262109 ACU262107:ACU262109 AMQ262107:AMQ262109 AWM262107:AWM262109 BGI262107:BGI262109 BQE262107:BQE262109 CAA262107:CAA262109 CJW262107:CJW262109 CTS262107:CTS262109 DDO262107:DDO262109 DNK262107:DNK262109 DXG262107:DXG262109 EHC262107:EHC262109 EQY262107:EQY262109 FAU262107:FAU262109 FKQ262107:FKQ262109 FUM262107:FUM262109 GEI262107:GEI262109 GOE262107:GOE262109 GYA262107:GYA262109 HHW262107:HHW262109 HRS262107:HRS262109 IBO262107:IBO262109 ILK262107:ILK262109 IVG262107:IVG262109 JFC262107:JFC262109 JOY262107:JOY262109 JYU262107:JYU262109 KIQ262107:KIQ262109 KSM262107:KSM262109 LCI262107:LCI262109 LME262107:LME262109 LWA262107:LWA262109 MFW262107:MFW262109 MPS262107:MPS262109 MZO262107:MZO262109 NJK262107:NJK262109 NTG262107:NTG262109 ODC262107:ODC262109 OMY262107:OMY262109 OWU262107:OWU262109 PGQ262107:PGQ262109 PQM262107:PQM262109 QAI262107:QAI262109 QKE262107:QKE262109 QUA262107:QUA262109 RDW262107:RDW262109 RNS262107:RNS262109 RXO262107:RXO262109 SHK262107:SHK262109 SRG262107:SRG262109 TBC262107:TBC262109 TKY262107:TKY262109 TUU262107:TUU262109 UEQ262107:UEQ262109 UOM262107:UOM262109 UYI262107:UYI262109 VIE262107:VIE262109 VSA262107:VSA262109 WBW262107:WBW262109 WLS262107:WLS262109 WVO262107:WVO262109 JC327643:JC327645 SY327643:SY327645 ACU327643:ACU327645 AMQ327643:AMQ327645 AWM327643:AWM327645 BGI327643:BGI327645 BQE327643:BQE327645 CAA327643:CAA327645 CJW327643:CJW327645 CTS327643:CTS327645 DDO327643:DDO327645 DNK327643:DNK327645 DXG327643:DXG327645 EHC327643:EHC327645 EQY327643:EQY327645 FAU327643:FAU327645 FKQ327643:FKQ327645 FUM327643:FUM327645 GEI327643:GEI327645 GOE327643:GOE327645 GYA327643:GYA327645 HHW327643:HHW327645 HRS327643:HRS327645 IBO327643:IBO327645 ILK327643:ILK327645 IVG327643:IVG327645 JFC327643:JFC327645 JOY327643:JOY327645 JYU327643:JYU327645 KIQ327643:KIQ327645 KSM327643:KSM327645 LCI327643:LCI327645 LME327643:LME327645 LWA327643:LWA327645 MFW327643:MFW327645 MPS327643:MPS327645 MZO327643:MZO327645 NJK327643:NJK327645 NTG327643:NTG327645 ODC327643:ODC327645 OMY327643:OMY327645 OWU327643:OWU327645 PGQ327643:PGQ327645 PQM327643:PQM327645 QAI327643:QAI327645 QKE327643:QKE327645 QUA327643:QUA327645 RDW327643:RDW327645 RNS327643:RNS327645 RXO327643:RXO327645 SHK327643:SHK327645 SRG327643:SRG327645 TBC327643:TBC327645 TKY327643:TKY327645 TUU327643:TUU327645 UEQ327643:UEQ327645 UOM327643:UOM327645 UYI327643:UYI327645 VIE327643:VIE327645 VSA327643:VSA327645 WBW327643:WBW327645 WLS327643:WLS327645 WVO327643:WVO327645 JC393179:JC393181 SY393179:SY393181 ACU393179:ACU393181 AMQ393179:AMQ393181 AWM393179:AWM393181 BGI393179:BGI393181 BQE393179:BQE393181 CAA393179:CAA393181 CJW393179:CJW393181 CTS393179:CTS393181 DDO393179:DDO393181 DNK393179:DNK393181 DXG393179:DXG393181 EHC393179:EHC393181 EQY393179:EQY393181 FAU393179:FAU393181 FKQ393179:FKQ393181 FUM393179:FUM393181 GEI393179:GEI393181 GOE393179:GOE393181 GYA393179:GYA393181 HHW393179:HHW393181 HRS393179:HRS393181 IBO393179:IBO393181 ILK393179:ILK393181 IVG393179:IVG393181 JFC393179:JFC393181 JOY393179:JOY393181 JYU393179:JYU393181 KIQ393179:KIQ393181 KSM393179:KSM393181 LCI393179:LCI393181 LME393179:LME393181 LWA393179:LWA393181 MFW393179:MFW393181 MPS393179:MPS393181 MZO393179:MZO393181 NJK393179:NJK393181 NTG393179:NTG393181 ODC393179:ODC393181 OMY393179:OMY393181 OWU393179:OWU393181 PGQ393179:PGQ393181 PQM393179:PQM393181 QAI393179:QAI393181 QKE393179:QKE393181 QUA393179:QUA393181 RDW393179:RDW393181 RNS393179:RNS393181 RXO393179:RXO393181 SHK393179:SHK393181 SRG393179:SRG393181 TBC393179:TBC393181 TKY393179:TKY393181 TUU393179:TUU393181 UEQ393179:UEQ393181 UOM393179:UOM393181 UYI393179:UYI393181 VIE393179:VIE393181 VSA393179:VSA393181 WBW393179:WBW393181 WLS393179:WLS393181 WVO393179:WVO393181 JC458715:JC458717 SY458715:SY458717 ACU458715:ACU458717 AMQ458715:AMQ458717 AWM458715:AWM458717 BGI458715:BGI458717 BQE458715:BQE458717 CAA458715:CAA458717 CJW458715:CJW458717 CTS458715:CTS458717 DDO458715:DDO458717 DNK458715:DNK458717 DXG458715:DXG458717 EHC458715:EHC458717 EQY458715:EQY458717 FAU458715:FAU458717 FKQ458715:FKQ458717 FUM458715:FUM458717 GEI458715:GEI458717 GOE458715:GOE458717 GYA458715:GYA458717 HHW458715:HHW458717 HRS458715:HRS458717 IBO458715:IBO458717 ILK458715:ILK458717 IVG458715:IVG458717 JFC458715:JFC458717 JOY458715:JOY458717 JYU458715:JYU458717 KIQ458715:KIQ458717 KSM458715:KSM458717 LCI458715:LCI458717 LME458715:LME458717 LWA458715:LWA458717 MFW458715:MFW458717 MPS458715:MPS458717 MZO458715:MZO458717 NJK458715:NJK458717 NTG458715:NTG458717 ODC458715:ODC458717 OMY458715:OMY458717 OWU458715:OWU458717 PGQ458715:PGQ458717 PQM458715:PQM458717 QAI458715:QAI458717 QKE458715:QKE458717 QUA458715:QUA458717 RDW458715:RDW458717 RNS458715:RNS458717 RXO458715:RXO458717 SHK458715:SHK458717 SRG458715:SRG458717 TBC458715:TBC458717 TKY458715:TKY458717 TUU458715:TUU458717 UEQ458715:UEQ458717 UOM458715:UOM458717 UYI458715:UYI458717 VIE458715:VIE458717 VSA458715:VSA458717 WBW458715:WBW458717 WLS458715:WLS458717 WVO458715:WVO458717 JC524251:JC524253 SY524251:SY524253 ACU524251:ACU524253 AMQ524251:AMQ524253 AWM524251:AWM524253 BGI524251:BGI524253 BQE524251:BQE524253 CAA524251:CAA524253 CJW524251:CJW524253 CTS524251:CTS524253 DDO524251:DDO524253 DNK524251:DNK524253 DXG524251:DXG524253 EHC524251:EHC524253 EQY524251:EQY524253 FAU524251:FAU524253 FKQ524251:FKQ524253 FUM524251:FUM524253 GEI524251:GEI524253 GOE524251:GOE524253 GYA524251:GYA524253 HHW524251:HHW524253 HRS524251:HRS524253 IBO524251:IBO524253 ILK524251:ILK524253 IVG524251:IVG524253 JFC524251:JFC524253 JOY524251:JOY524253 JYU524251:JYU524253 KIQ524251:KIQ524253 KSM524251:KSM524253 LCI524251:LCI524253 LME524251:LME524253 LWA524251:LWA524253 MFW524251:MFW524253 MPS524251:MPS524253 MZO524251:MZO524253 NJK524251:NJK524253 NTG524251:NTG524253 ODC524251:ODC524253 OMY524251:OMY524253 OWU524251:OWU524253 PGQ524251:PGQ524253 PQM524251:PQM524253 QAI524251:QAI524253 QKE524251:QKE524253 QUA524251:QUA524253 RDW524251:RDW524253 RNS524251:RNS524253 RXO524251:RXO524253 SHK524251:SHK524253 SRG524251:SRG524253 TBC524251:TBC524253 TKY524251:TKY524253 TUU524251:TUU524253 UEQ524251:UEQ524253 UOM524251:UOM524253 UYI524251:UYI524253 VIE524251:VIE524253 VSA524251:VSA524253 WBW524251:WBW524253 WLS524251:WLS524253 WVO524251:WVO524253 JC589787:JC589789 SY589787:SY589789 ACU589787:ACU589789 AMQ589787:AMQ589789 AWM589787:AWM589789 BGI589787:BGI589789 BQE589787:BQE589789 CAA589787:CAA589789 CJW589787:CJW589789 CTS589787:CTS589789 DDO589787:DDO589789 DNK589787:DNK589789 DXG589787:DXG589789 EHC589787:EHC589789 EQY589787:EQY589789 FAU589787:FAU589789 FKQ589787:FKQ589789 FUM589787:FUM589789 GEI589787:GEI589789 GOE589787:GOE589789 GYA589787:GYA589789 HHW589787:HHW589789 HRS589787:HRS589789 IBO589787:IBO589789 ILK589787:ILK589789 IVG589787:IVG589789 JFC589787:JFC589789 JOY589787:JOY589789 JYU589787:JYU589789 KIQ589787:KIQ589789 KSM589787:KSM589789 LCI589787:LCI589789 LME589787:LME589789 LWA589787:LWA589789 MFW589787:MFW589789 MPS589787:MPS589789 MZO589787:MZO589789 NJK589787:NJK589789 NTG589787:NTG589789 ODC589787:ODC589789 OMY589787:OMY589789 OWU589787:OWU589789 PGQ589787:PGQ589789 PQM589787:PQM589789 QAI589787:QAI589789 QKE589787:QKE589789 QUA589787:QUA589789 RDW589787:RDW589789 RNS589787:RNS589789 RXO589787:RXO589789 SHK589787:SHK589789 SRG589787:SRG589789 TBC589787:TBC589789 TKY589787:TKY589789 TUU589787:TUU589789 UEQ589787:UEQ589789 UOM589787:UOM589789 UYI589787:UYI589789 VIE589787:VIE589789 VSA589787:VSA589789 WBW589787:WBW589789 WLS589787:WLS589789 WVO589787:WVO589789 JC655323:JC655325 SY655323:SY655325 ACU655323:ACU655325 AMQ655323:AMQ655325 AWM655323:AWM655325 BGI655323:BGI655325 BQE655323:BQE655325 CAA655323:CAA655325 CJW655323:CJW655325 CTS655323:CTS655325 DDO655323:DDO655325 DNK655323:DNK655325 DXG655323:DXG655325 EHC655323:EHC655325 EQY655323:EQY655325 FAU655323:FAU655325 FKQ655323:FKQ655325 FUM655323:FUM655325 GEI655323:GEI655325 GOE655323:GOE655325 GYA655323:GYA655325 HHW655323:HHW655325 HRS655323:HRS655325 IBO655323:IBO655325 ILK655323:ILK655325 IVG655323:IVG655325 JFC655323:JFC655325 JOY655323:JOY655325 JYU655323:JYU655325 KIQ655323:KIQ655325 KSM655323:KSM655325 LCI655323:LCI655325 LME655323:LME655325 LWA655323:LWA655325 MFW655323:MFW655325 MPS655323:MPS655325 MZO655323:MZO655325 NJK655323:NJK655325 NTG655323:NTG655325 ODC655323:ODC655325 OMY655323:OMY655325 OWU655323:OWU655325 PGQ655323:PGQ655325 PQM655323:PQM655325 QAI655323:QAI655325 QKE655323:QKE655325 QUA655323:QUA655325 RDW655323:RDW655325 RNS655323:RNS655325 RXO655323:RXO655325 SHK655323:SHK655325 SRG655323:SRG655325 TBC655323:TBC655325 TKY655323:TKY655325 TUU655323:TUU655325 UEQ655323:UEQ655325 UOM655323:UOM655325 UYI655323:UYI655325 VIE655323:VIE655325 VSA655323:VSA655325 WBW655323:WBW655325 WLS655323:WLS655325 WVO655323:WVO655325 JC720859:JC720861 SY720859:SY720861 ACU720859:ACU720861 AMQ720859:AMQ720861 AWM720859:AWM720861 BGI720859:BGI720861 BQE720859:BQE720861 CAA720859:CAA720861 CJW720859:CJW720861 CTS720859:CTS720861 DDO720859:DDO720861 DNK720859:DNK720861 DXG720859:DXG720861 EHC720859:EHC720861 EQY720859:EQY720861 FAU720859:FAU720861 FKQ720859:FKQ720861 FUM720859:FUM720861 GEI720859:GEI720861 GOE720859:GOE720861 GYA720859:GYA720861 HHW720859:HHW720861 HRS720859:HRS720861 IBO720859:IBO720861 ILK720859:ILK720861 IVG720859:IVG720861 JFC720859:JFC720861 JOY720859:JOY720861 JYU720859:JYU720861 KIQ720859:KIQ720861 KSM720859:KSM720861 LCI720859:LCI720861 LME720859:LME720861 LWA720859:LWA720861 MFW720859:MFW720861 MPS720859:MPS720861 MZO720859:MZO720861 NJK720859:NJK720861 NTG720859:NTG720861 ODC720859:ODC720861 OMY720859:OMY720861 OWU720859:OWU720861 PGQ720859:PGQ720861 PQM720859:PQM720861 QAI720859:QAI720861 QKE720859:QKE720861 QUA720859:QUA720861 RDW720859:RDW720861 RNS720859:RNS720861 RXO720859:RXO720861 SHK720859:SHK720861 SRG720859:SRG720861 TBC720859:TBC720861 TKY720859:TKY720861 TUU720859:TUU720861 UEQ720859:UEQ720861 UOM720859:UOM720861 UYI720859:UYI720861 VIE720859:VIE720861 VSA720859:VSA720861 WBW720859:WBW720861 WLS720859:WLS720861 WVO720859:WVO720861 JC786395:JC786397 SY786395:SY786397 ACU786395:ACU786397 AMQ786395:AMQ786397 AWM786395:AWM786397 BGI786395:BGI786397 BQE786395:BQE786397 CAA786395:CAA786397 CJW786395:CJW786397 CTS786395:CTS786397 DDO786395:DDO786397 DNK786395:DNK786397 DXG786395:DXG786397 EHC786395:EHC786397 EQY786395:EQY786397 FAU786395:FAU786397 FKQ786395:FKQ786397 FUM786395:FUM786397 GEI786395:GEI786397 GOE786395:GOE786397 GYA786395:GYA786397 HHW786395:HHW786397 HRS786395:HRS786397 IBO786395:IBO786397 ILK786395:ILK786397 IVG786395:IVG786397 JFC786395:JFC786397 JOY786395:JOY786397 JYU786395:JYU786397 KIQ786395:KIQ786397 KSM786395:KSM786397 LCI786395:LCI786397 LME786395:LME786397 LWA786395:LWA786397 MFW786395:MFW786397 MPS786395:MPS786397 MZO786395:MZO786397 NJK786395:NJK786397 NTG786395:NTG786397 ODC786395:ODC786397 OMY786395:OMY786397 OWU786395:OWU786397 PGQ786395:PGQ786397 PQM786395:PQM786397 QAI786395:QAI786397 QKE786395:QKE786397 QUA786395:QUA786397 RDW786395:RDW786397 RNS786395:RNS786397 RXO786395:RXO786397 SHK786395:SHK786397 SRG786395:SRG786397 TBC786395:TBC786397 TKY786395:TKY786397 TUU786395:TUU786397 UEQ786395:UEQ786397 UOM786395:UOM786397 UYI786395:UYI786397 VIE786395:VIE786397 VSA786395:VSA786397 WBW786395:WBW786397 WLS786395:WLS786397 WVO786395:WVO786397 JC851931:JC851933 SY851931:SY851933 ACU851931:ACU851933 AMQ851931:AMQ851933 AWM851931:AWM851933 BGI851931:BGI851933 BQE851931:BQE851933 CAA851931:CAA851933 CJW851931:CJW851933 CTS851931:CTS851933 DDO851931:DDO851933 DNK851931:DNK851933 DXG851931:DXG851933 EHC851931:EHC851933 EQY851931:EQY851933 FAU851931:FAU851933 FKQ851931:FKQ851933 FUM851931:FUM851933 GEI851931:GEI851933 GOE851931:GOE851933 GYA851931:GYA851933 HHW851931:HHW851933 HRS851931:HRS851933 IBO851931:IBO851933 ILK851931:ILK851933 IVG851931:IVG851933 JFC851931:JFC851933 JOY851931:JOY851933 JYU851931:JYU851933 KIQ851931:KIQ851933 KSM851931:KSM851933 LCI851931:LCI851933 LME851931:LME851933 LWA851931:LWA851933 MFW851931:MFW851933 MPS851931:MPS851933 MZO851931:MZO851933 NJK851931:NJK851933 NTG851931:NTG851933 ODC851931:ODC851933 OMY851931:OMY851933 OWU851931:OWU851933 PGQ851931:PGQ851933 PQM851931:PQM851933 QAI851931:QAI851933 QKE851931:QKE851933 QUA851931:QUA851933 RDW851931:RDW851933 RNS851931:RNS851933 RXO851931:RXO851933 SHK851931:SHK851933 SRG851931:SRG851933 TBC851931:TBC851933 TKY851931:TKY851933 TUU851931:TUU851933 UEQ851931:UEQ851933 UOM851931:UOM851933 UYI851931:UYI851933 VIE851931:VIE851933 VSA851931:VSA851933 WBW851931:WBW851933 WLS851931:WLS851933 WVO851931:WVO851933 JC917467:JC917469 SY917467:SY917469 ACU917467:ACU917469 AMQ917467:AMQ917469 AWM917467:AWM917469 BGI917467:BGI917469 BQE917467:BQE917469 CAA917467:CAA917469 CJW917467:CJW917469 CTS917467:CTS917469 DDO917467:DDO917469 DNK917467:DNK917469 DXG917467:DXG917469 EHC917467:EHC917469 EQY917467:EQY917469 FAU917467:FAU917469 FKQ917467:FKQ917469 FUM917467:FUM917469 GEI917467:GEI917469 GOE917467:GOE917469 GYA917467:GYA917469 HHW917467:HHW917469 HRS917467:HRS917469 IBO917467:IBO917469 ILK917467:ILK917469 IVG917467:IVG917469 JFC917467:JFC917469 JOY917467:JOY917469 JYU917467:JYU917469 KIQ917467:KIQ917469 KSM917467:KSM917469 LCI917467:LCI917469 LME917467:LME917469 LWA917467:LWA917469 MFW917467:MFW917469 MPS917467:MPS917469 MZO917467:MZO917469 NJK917467:NJK917469 NTG917467:NTG917469 ODC917467:ODC917469 OMY917467:OMY917469 OWU917467:OWU917469 PGQ917467:PGQ917469 PQM917467:PQM917469 QAI917467:QAI917469 QKE917467:QKE917469 QUA917467:QUA917469 RDW917467:RDW917469 RNS917467:RNS917469 RXO917467:RXO917469 SHK917467:SHK917469 SRG917467:SRG917469 TBC917467:TBC917469 TKY917467:TKY917469 TUU917467:TUU917469 UEQ917467:UEQ917469 UOM917467:UOM917469 UYI917467:UYI917469 VIE917467:VIE917469 VSA917467:VSA917469 WBW917467:WBW917469 WLS917467:WLS917469 WVO917467:WVO917469 JC983003:JC983005 SY983003:SY983005 ACU983003:ACU983005 AMQ983003:AMQ983005 AWM983003:AWM983005 BGI983003:BGI983005 BQE983003:BQE983005 CAA983003:CAA983005 CJW983003:CJW983005 CTS983003:CTS983005 DDO983003:DDO983005 DNK983003:DNK983005 DXG983003:DXG983005 EHC983003:EHC983005 EQY983003:EQY983005 FAU983003:FAU983005 FKQ983003:FKQ983005 FUM983003:FUM983005 GEI983003:GEI983005 GOE983003:GOE983005 GYA983003:GYA983005 HHW983003:HHW983005 HRS983003:HRS983005 IBO983003:IBO983005 ILK983003:ILK983005 IVG983003:IVG983005 JFC983003:JFC983005 JOY983003:JOY983005 JYU983003:JYU983005 KIQ983003:KIQ983005 KSM983003:KSM983005 LCI983003:LCI983005 LME983003:LME983005 LWA983003:LWA983005 MFW983003:MFW983005 MPS983003:MPS983005 MZO983003:MZO983005 NJK983003:NJK983005 NTG983003:NTG983005 ODC983003:ODC983005 OMY983003:OMY983005 OWU983003:OWU983005 PGQ983003:PGQ983005 PQM983003:PQM983005 QAI983003:QAI983005 QKE983003:QKE983005 QUA983003:QUA983005 RDW983003:RDW983005 RNS983003:RNS983005 RXO983003:RXO983005 SHK983003:SHK983005 SRG983003:SRG983005 TBC983003:TBC983005 TKY983003:TKY983005 TUU983003:TUU983005 UEQ983003:UEQ983005 UOM983003:UOM983005 UYI983003:UYI983005 VIE983003:VIE983005 VSA983003:VSA983005 WBW983003:WBW983005 WLS983003:WLS983005 WVO983003:WVO983005 JC1048539:JC1048541 SY1048539:SY1048541 ACU1048539:ACU1048541 AMQ1048539:AMQ1048541 AWM1048539:AWM1048541 BGI1048539:BGI1048541 BQE1048539:BQE1048541 CAA1048539:CAA1048541 CJW1048539:CJW1048541 CTS1048539:CTS1048541 DDO1048539:DDO1048541 DNK1048539:DNK1048541 DXG1048539:DXG1048541 EHC1048539:EHC1048541 EQY1048539:EQY1048541 FAU1048539:FAU1048541 FKQ1048539:FKQ1048541 FUM1048539:FUM1048541 GEI1048539:GEI1048541 GOE1048539:GOE1048541 GYA1048539:GYA1048541 HHW1048539:HHW1048541 HRS1048539:HRS1048541 IBO1048539:IBO1048541 ILK1048539:ILK1048541 IVG1048539:IVG1048541 JFC1048539:JFC1048541 JOY1048539:JOY1048541 JYU1048539:JYU1048541 KIQ1048539:KIQ1048541 KSM1048539:KSM1048541 LCI1048539:LCI1048541 LME1048539:LME1048541 LWA1048539:LWA1048541 MFW1048539:MFW1048541 MPS1048539:MPS1048541 MZO1048539:MZO1048541 NJK1048539:NJK1048541 NTG1048539:NTG1048541 ODC1048539:ODC1048541 OMY1048539:OMY1048541 OWU1048539:OWU1048541 PGQ1048539:PGQ1048541 PQM1048539:PQM1048541 QAI1048539:QAI1048541 QKE1048539:QKE1048541 QUA1048539:QUA1048541 RDW1048539:RDW1048541 RNS1048539:RNS1048541 RXO1048539:RXO1048541 SHK1048539:SHK1048541 SRG1048539:SRG1048541 TBC1048539:TBC1048541 TKY1048539:TKY1048541 TUU1048539:TUU1048541 UEQ1048539:UEQ1048541 UOM1048539:UOM1048541 UYI1048539:UYI1048541 VIE1048539:VIE1048541 VSA1048539:VSA1048541 WBW1048539:WBW1048541 WLS1048539:WLS1048541 WVO1048539:WVO1048541 C65499:C65501 C131035:C131037 C196571:C196573 C262107:C262109 C327643:C327645 C393179:C393181 C458715:C458717 C524251:C524253 C589787:C589789 C655323:C655325 C720859:C720861 C786395:C786397 C851931:C851933 C917467:C917469 C983003:C983005 C1048539:C1048541" xr:uid="{00000000-0002-0000-1A00-000002000000}">
      <formula1>$A$32:$A$32</formula1>
    </dataValidation>
    <dataValidation type="list" allowBlank="1" showInputMessage="1" showErrorMessage="1" sqref="JD65499 SZ65499 ACV65499 AMR65499 AWN65499 BGJ65499 BQF65499 CAB65499 CJX65499 CTT65499 DDP65499 DNL65499 DXH65499 EHD65499 EQZ65499 FAV65499 FKR65499 FUN65499 GEJ65499 GOF65499 GYB65499 HHX65499 HRT65499 IBP65499 ILL65499 IVH65499 JFD65499 JOZ65499 JYV65499 KIR65499 KSN65499 LCJ65499 LMF65499 LWB65499 MFX65499 MPT65499 MZP65499 NJL65499 NTH65499 ODD65499 OMZ65499 OWV65499 PGR65499 PQN65499 QAJ65499 QKF65499 QUB65499 RDX65499 RNT65499 RXP65499 SHL65499 SRH65499 TBD65499 TKZ65499 TUV65499 UER65499 UON65499 UYJ65499 VIF65499 VSB65499 WBX65499 WLT65499 WVP65499 JD131035 SZ131035 ACV131035 AMR131035 AWN131035 BGJ131035 BQF131035 CAB131035 CJX131035 CTT131035 DDP131035 DNL131035 DXH131035 EHD131035 EQZ131035 FAV131035 FKR131035 FUN131035 GEJ131035 GOF131035 GYB131035 HHX131035 HRT131035 IBP131035 ILL131035 IVH131035 JFD131035 JOZ131035 JYV131035 KIR131035 KSN131035 LCJ131035 LMF131035 LWB131035 MFX131035 MPT131035 MZP131035 NJL131035 NTH131035 ODD131035 OMZ131035 OWV131035 PGR131035 PQN131035 QAJ131035 QKF131035 QUB131035 RDX131035 RNT131035 RXP131035 SHL131035 SRH131035 TBD131035 TKZ131035 TUV131035 UER131035 UON131035 UYJ131035 VIF131035 VSB131035 WBX131035 WLT131035 WVP131035 JD196571 SZ196571 ACV196571 AMR196571 AWN196571 BGJ196571 BQF196571 CAB196571 CJX196571 CTT196571 DDP196571 DNL196571 DXH196571 EHD196571 EQZ196571 FAV196571 FKR196571 FUN196571 GEJ196571 GOF196571 GYB196571 HHX196571 HRT196571 IBP196571 ILL196571 IVH196571 JFD196571 JOZ196571 JYV196571 KIR196571 KSN196571 LCJ196571 LMF196571 LWB196571 MFX196571 MPT196571 MZP196571 NJL196571 NTH196571 ODD196571 OMZ196571 OWV196571 PGR196571 PQN196571 QAJ196571 QKF196571 QUB196571 RDX196571 RNT196571 RXP196571 SHL196571 SRH196571 TBD196571 TKZ196571 TUV196571 UER196571 UON196571 UYJ196571 VIF196571 VSB196571 WBX196571 WLT196571 WVP196571 JD262107 SZ262107 ACV262107 AMR262107 AWN262107 BGJ262107 BQF262107 CAB262107 CJX262107 CTT262107 DDP262107 DNL262107 DXH262107 EHD262107 EQZ262107 FAV262107 FKR262107 FUN262107 GEJ262107 GOF262107 GYB262107 HHX262107 HRT262107 IBP262107 ILL262107 IVH262107 JFD262107 JOZ262107 JYV262107 KIR262107 KSN262107 LCJ262107 LMF262107 LWB262107 MFX262107 MPT262107 MZP262107 NJL262107 NTH262107 ODD262107 OMZ262107 OWV262107 PGR262107 PQN262107 QAJ262107 QKF262107 QUB262107 RDX262107 RNT262107 RXP262107 SHL262107 SRH262107 TBD262107 TKZ262107 TUV262107 UER262107 UON262107 UYJ262107 VIF262107 VSB262107 WBX262107 WLT262107 WVP262107 JD327643 SZ327643 ACV327643 AMR327643 AWN327643 BGJ327643 BQF327643 CAB327643 CJX327643 CTT327643 DDP327643 DNL327643 DXH327643 EHD327643 EQZ327643 FAV327643 FKR327643 FUN327643 GEJ327643 GOF327643 GYB327643 HHX327643 HRT327643 IBP327643 ILL327643 IVH327643 JFD327643 JOZ327643 JYV327643 KIR327643 KSN327643 LCJ327643 LMF327643 LWB327643 MFX327643 MPT327643 MZP327643 NJL327643 NTH327643 ODD327643 OMZ327643 OWV327643 PGR327643 PQN327643 QAJ327643 QKF327643 QUB327643 RDX327643 RNT327643 RXP327643 SHL327643 SRH327643 TBD327643 TKZ327643 TUV327643 UER327643 UON327643 UYJ327643 VIF327643 VSB327643 WBX327643 WLT327643 WVP327643 JD393179 SZ393179 ACV393179 AMR393179 AWN393179 BGJ393179 BQF393179 CAB393179 CJX393179 CTT393179 DDP393179 DNL393179 DXH393179 EHD393179 EQZ393179 FAV393179 FKR393179 FUN393179 GEJ393179 GOF393179 GYB393179 HHX393179 HRT393179 IBP393179 ILL393179 IVH393179 JFD393179 JOZ393179 JYV393179 KIR393179 KSN393179 LCJ393179 LMF393179 LWB393179 MFX393179 MPT393179 MZP393179 NJL393179 NTH393179 ODD393179 OMZ393179 OWV393179 PGR393179 PQN393179 QAJ393179 QKF393179 QUB393179 RDX393179 RNT393179 RXP393179 SHL393179 SRH393179 TBD393179 TKZ393179 TUV393179 UER393179 UON393179 UYJ393179 VIF393179 VSB393179 WBX393179 WLT393179 WVP393179 JD458715 SZ458715 ACV458715 AMR458715 AWN458715 BGJ458715 BQF458715 CAB458715 CJX458715 CTT458715 DDP458715 DNL458715 DXH458715 EHD458715 EQZ458715 FAV458715 FKR458715 FUN458715 GEJ458715 GOF458715 GYB458715 HHX458715 HRT458715 IBP458715 ILL458715 IVH458715 JFD458715 JOZ458715 JYV458715 KIR458715 KSN458715 LCJ458715 LMF458715 LWB458715 MFX458715 MPT458715 MZP458715 NJL458715 NTH458715 ODD458715 OMZ458715 OWV458715 PGR458715 PQN458715 QAJ458715 QKF458715 QUB458715 RDX458715 RNT458715 RXP458715 SHL458715 SRH458715 TBD458715 TKZ458715 TUV458715 UER458715 UON458715 UYJ458715 VIF458715 VSB458715 WBX458715 WLT458715 WVP458715 JD524251 SZ524251 ACV524251 AMR524251 AWN524251 BGJ524251 BQF524251 CAB524251 CJX524251 CTT524251 DDP524251 DNL524251 DXH524251 EHD524251 EQZ524251 FAV524251 FKR524251 FUN524251 GEJ524251 GOF524251 GYB524251 HHX524251 HRT524251 IBP524251 ILL524251 IVH524251 JFD524251 JOZ524251 JYV524251 KIR524251 KSN524251 LCJ524251 LMF524251 LWB524251 MFX524251 MPT524251 MZP524251 NJL524251 NTH524251 ODD524251 OMZ524251 OWV524251 PGR524251 PQN524251 QAJ524251 QKF524251 QUB524251 RDX524251 RNT524251 RXP524251 SHL524251 SRH524251 TBD524251 TKZ524251 TUV524251 UER524251 UON524251 UYJ524251 VIF524251 VSB524251 WBX524251 WLT524251 WVP524251 JD589787 SZ589787 ACV589787 AMR589787 AWN589787 BGJ589787 BQF589787 CAB589787 CJX589787 CTT589787 DDP589787 DNL589787 DXH589787 EHD589787 EQZ589787 FAV589787 FKR589787 FUN589787 GEJ589787 GOF589787 GYB589787 HHX589787 HRT589787 IBP589787 ILL589787 IVH589787 JFD589787 JOZ589787 JYV589787 KIR589787 KSN589787 LCJ589787 LMF589787 LWB589787 MFX589787 MPT589787 MZP589787 NJL589787 NTH589787 ODD589787 OMZ589787 OWV589787 PGR589787 PQN589787 QAJ589787 QKF589787 QUB589787 RDX589787 RNT589787 RXP589787 SHL589787 SRH589787 TBD589787 TKZ589787 TUV589787 UER589787 UON589787 UYJ589787 VIF589787 VSB589787 WBX589787 WLT589787 WVP589787 JD655323 SZ655323 ACV655323 AMR655323 AWN655323 BGJ655323 BQF655323 CAB655323 CJX655323 CTT655323 DDP655323 DNL655323 DXH655323 EHD655323 EQZ655323 FAV655323 FKR655323 FUN655323 GEJ655323 GOF655323 GYB655323 HHX655323 HRT655323 IBP655323 ILL655323 IVH655323 JFD655323 JOZ655323 JYV655323 KIR655323 KSN655323 LCJ655323 LMF655323 LWB655323 MFX655323 MPT655323 MZP655323 NJL655323 NTH655323 ODD655323 OMZ655323 OWV655323 PGR655323 PQN655323 QAJ655323 QKF655323 QUB655323 RDX655323 RNT655323 RXP655323 SHL655323 SRH655323 TBD655323 TKZ655323 TUV655323 UER655323 UON655323 UYJ655323 VIF655323 VSB655323 WBX655323 WLT655323 WVP655323 JD720859 SZ720859 ACV720859 AMR720859 AWN720859 BGJ720859 BQF720859 CAB720859 CJX720859 CTT720859 DDP720859 DNL720859 DXH720859 EHD720859 EQZ720859 FAV720859 FKR720859 FUN720859 GEJ720859 GOF720859 GYB720859 HHX720859 HRT720859 IBP720859 ILL720859 IVH720859 JFD720859 JOZ720859 JYV720859 KIR720859 KSN720859 LCJ720859 LMF720859 LWB720859 MFX720859 MPT720859 MZP720859 NJL720859 NTH720859 ODD720859 OMZ720859 OWV720859 PGR720859 PQN720859 QAJ720859 QKF720859 QUB720859 RDX720859 RNT720859 RXP720859 SHL720859 SRH720859 TBD720859 TKZ720859 TUV720859 UER720859 UON720859 UYJ720859 VIF720859 VSB720859 WBX720859 WLT720859 WVP720859 JD786395 SZ786395 ACV786395 AMR786395 AWN786395 BGJ786395 BQF786395 CAB786395 CJX786395 CTT786395 DDP786395 DNL786395 DXH786395 EHD786395 EQZ786395 FAV786395 FKR786395 FUN786395 GEJ786395 GOF786395 GYB786395 HHX786395 HRT786395 IBP786395 ILL786395 IVH786395 JFD786395 JOZ786395 JYV786395 KIR786395 KSN786395 LCJ786395 LMF786395 LWB786395 MFX786395 MPT786395 MZP786395 NJL786395 NTH786395 ODD786395 OMZ786395 OWV786395 PGR786395 PQN786395 QAJ786395 QKF786395 QUB786395 RDX786395 RNT786395 RXP786395 SHL786395 SRH786395 TBD786395 TKZ786395 TUV786395 UER786395 UON786395 UYJ786395 VIF786395 VSB786395 WBX786395 WLT786395 WVP786395 JD851931 SZ851931 ACV851931 AMR851931 AWN851931 BGJ851931 BQF851931 CAB851931 CJX851931 CTT851931 DDP851931 DNL851931 DXH851931 EHD851931 EQZ851931 FAV851931 FKR851931 FUN851931 GEJ851931 GOF851931 GYB851931 HHX851931 HRT851931 IBP851931 ILL851931 IVH851931 JFD851931 JOZ851931 JYV851931 KIR851931 KSN851931 LCJ851931 LMF851931 LWB851931 MFX851931 MPT851931 MZP851931 NJL851931 NTH851931 ODD851931 OMZ851931 OWV851931 PGR851931 PQN851931 QAJ851931 QKF851931 QUB851931 RDX851931 RNT851931 RXP851931 SHL851931 SRH851931 TBD851931 TKZ851931 TUV851931 UER851931 UON851931 UYJ851931 VIF851931 VSB851931 WBX851931 WLT851931 WVP851931 JD917467 SZ917467 ACV917467 AMR917467 AWN917467 BGJ917467 BQF917467 CAB917467 CJX917467 CTT917467 DDP917467 DNL917467 DXH917467 EHD917467 EQZ917467 FAV917467 FKR917467 FUN917467 GEJ917467 GOF917467 GYB917467 HHX917467 HRT917467 IBP917467 ILL917467 IVH917467 JFD917467 JOZ917467 JYV917467 KIR917467 KSN917467 LCJ917467 LMF917467 LWB917467 MFX917467 MPT917467 MZP917467 NJL917467 NTH917467 ODD917467 OMZ917467 OWV917467 PGR917467 PQN917467 QAJ917467 QKF917467 QUB917467 RDX917467 RNT917467 RXP917467 SHL917467 SRH917467 TBD917467 TKZ917467 TUV917467 UER917467 UON917467 UYJ917467 VIF917467 VSB917467 WBX917467 WLT917467 WVP917467 JD983003 SZ983003 ACV983003 AMR983003 AWN983003 BGJ983003 BQF983003 CAB983003 CJX983003 CTT983003 DDP983003 DNL983003 DXH983003 EHD983003 EQZ983003 FAV983003 FKR983003 FUN983003 GEJ983003 GOF983003 GYB983003 HHX983003 HRT983003 IBP983003 ILL983003 IVH983003 JFD983003 JOZ983003 JYV983003 KIR983003 KSN983003 LCJ983003 LMF983003 LWB983003 MFX983003 MPT983003 MZP983003 NJL983003 NTH983003 ODD983003 OMZ983003 OWV983003 PGR983003 PQN983003 QAJ983003 QKF983003 QUB983003 RDX983003 RNT983003 RXP983003 SHL983003 SRH983003 TBD983003 TKZ983003 TUV983003 UER983003 UON983003 UYJ983003 VIF983003 VSB983003 WBX983003 WLT983003 WVP983003 JD1048539 SZ1048539 ACV1048539 AMR1048539 AWN1048539 BGJ1048539 BQF1048539 CAB1048539 CJX1048539 CTT1048539 DDP1048539 DNL1048539 DXH1048539 EHD1048539 EQZ1048539 FAV1048539 FKR1048539 FUN1048539 GEJ1048539 GOF1048539 GYB1048539 HHX1048539 HRT1048539 IBP1048539 ILL1048539 IVH1048539 JFD1048539 JOZ1048539 JYV1048539 KIR1048539 KSN1048539 LCJ1048539 LMF1048539 LWB1048539 MFX1048539 MPT1048539 MZP1048539 NJL1048539 NTH1048539 ODD1048539 OMZ1048539 OWV1048539 PGR1048539 PQN1048539 QAJ1048539 QKF1048539 QUB1048539 RDX1048539 RNT1048539 RXP1048539 SHL1048539 SRH1048539 TBD1048539 TKZ1048539 TUV1048539 UER1048539 UON1048539 UYJ1048539 VIF1048539 VSB1048539 WBX1048539 WLT1048539 WVP1048539 D65499 D131035 D196571 D262107 D327643 D393179 D458715 D524251 D589787 D655323 D720859 D786395 D851931 D917467 D983003 D1048539" xr:uid="{00000000-0002-0000-1A00-000003000000}">
      <formula1>$A$35:$A$56</formula1>
    </dataValidation>
    <dataValidation imeMode="halfAlpha" allowBlank="1" showInputMessage="1" showErrorMessage="1" sqref="F16:F18 H16:P18" xr:uid="{0BFA141C-1587-4503-9C63-8584A282E273}"/>
  </dataValidations>
  <printOptions horizontalCentered="1"/>
  <pageMargins left="0.62992125984251968" right="0.62992125984251968" top="0.39370078740157483" bottom="0.39370078740157483" header="0" footer="0.19685039370078741"/>
  <pageSetup paperSize="9" scale="63" orientation="landscape" r:id="rId1"/>
  <headerFooter scaleWithDoc="0">
    <oddFooter>&amp;R令和８年４月１日以降に申請する訓練科から適用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F92D7269-7466-4CA2-82EC-ABFE8970FE78}">
            <xm:f>LEFT($D16,2)&lt;&gt;LEFT(様式5!$L$6,2)</xm:f>
            <x14:dxf>
              <font>
                <color theme="0"/>
              </font>
              <fill>
                <patternFill>
                  <bgColor rgb="FFFF0000"/>
                </patternFill>
              </fill>
            </x14:dxf>
          </x14:cfRule>
          <xm:sqref>D16:D18</xm:sqref>
        </x14:conditionalFormatting>
      </x14:conditionalFormattings>
    </ext>
    <ext xmlns:x14="http://schemas.microsoft.com/office/spreadsheetml/2009/9/main" uri="{CCE6A557-97BC-4b89-ADB6-D9C93CAAB3DF}">
      <x14:dataValidations xmlns:xm="http://schemas.microsoft.com/office/excel/2006/main" count="1">
        <x14:dataValidation type="custom" imeMode="halfAlpha" allowBlank="1" showInputMessage="1" showErrorMessage="1" error="・同一分野の訓練を入力してください。_x000a_・半角19文字で入力してください。" xr:uid="{EEA11637-385B-4DB7-8A41-45DCE1B65670}">
          <x14:formula1>
            <xm:f>AND(LENB(B16)=19,MID(B16,13,2)=LEFT(様式5!$L$6,2))</xm:f>
          </x14:formula1>
          <xm:sqref>B16:B18</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0E557-8B9E-4F00-B637-620CCB59DD4A}">
  <sheetPr>
    <tabColor rgb="FFFFFF00"/>
    <pageSetUpPr fitToPage="1"/>
  </sheetPr>
  <dimension ref="A1:U51"/>
  <sheetViews>
    <sheetView view="pageBreakPreview" zoomScale="86" zoomScaleNormal="100" zoomScaleSheetLayoutView="86" workbookViewId="0">
      <selection activeCell="K48" sqref="K48:M48"/>
    </sheetView>
  </sheetViews>
  <sheetFormatPr defaultRowHeight="13.5"/>
  <cols>
    <col min="1" max="1" width="3.75" style="869" customWidth="1"/>
    <col min="2" max="2" width="5.875" style="869" customWidth="1"/>
    <col min="3" max="3" width="11" style="869" customWidth="1"/>
    <col min="4" max="4" width="4.75" style="869" customWidth="1"/>
    <col min="5" max="5" width="12.125" style="869" customWidth="1"/>
    <col min="6" max="6" width="11.125" style="869" customWidth="1"/>
    <col min="7" max="7" width="9" style="869" customWidth="1"/>
    <col min="8" max="8" width="12.625" style="869" customWidth="1"/>
    <col min="9" max="9" width="8.875" style="869" customWidth="1"/>
    <col min="10" max="10" width="12.75" style="869" customWidth="1"/>
    <col min="11" max="11" width="10.625" style="869" customWidth="1"/>
    <col min="12" max="12" width="14.25" style="869" customWidth="1"/>
    <col min="13" max="13" width="10.625" style="869" customWidth="1"/>
    <col min="14" max="14" width="11.125" style="869" customWidth="1"/>
    <col min="15" max="256" width="9" style="869"/>
    <col min="257" max="257" width="3.75" style="869" customWidth="1"/>
    <col min="258" max="258" width="3" style="869" customWidth="1"/>
    <col min="259" max="259" width="11" style="869" customWidth="1"/>
    <col min="260" max="260" width="3" style="869" customWidth="1"/>
    <col min="261" max="261" width="12.125" style="869" customWidth="1"/>
    <col min="262" max="262" width="9.375" style="869" customWidth="1"/>
    <col min="263" max="263" width="6.625" style="869" customWidth="1"/>
    <col min="264" max="264" width="9" style="869"/>
    <col min="265" max="265" width="6.625" style="869" customWidth="1"/>
    <col min="266" max="266" width="9" style="869"/>
    <col min="267" max="267" width="10.625" style="869" customWidth="1"/>
    <col min="268" max="268" width="14.25" style="869" customWidth="1"/>
    <col min="269" max="269" width="8.75" style="869" customWidth="1"/>
    <col min="270" max="270" width="11.125" style="869" customWidth="1"/>
    <col min="271" max="512" width="9" style="869"/>
    <col min="513" max="513" width="3.75" style="869" customWidth="1"/>
    <col min="514" max="514" width="3" style="869" customWidth="1"/>
    <col min="515" max="515" width="11" style="869" customWidth="1"/>
    <col min="516" max="516" width="3" style="869" customWidth="1"/>
    <col min="517" max="517" width="12.125" style="869" customWidth="1"/>
    <col min="518" max="518" width="9.375" style="869" customWidth="1"/>
    <col min="519" max="519" width="6.625" style="869" customWidth="1"/>
    <col min="520" max="520" width="9" style="869"/>
    <col min="521" max="521" width="6.625" style="869" customWidth="1"/>
    <col min="522" max="522" width="9" style="869"/>
    <col min="523" max="523" width="10.625" style="869" customWidth="1"/>
    <col min="524" max="524" width="14.25" style="869" customWidth="1"/>
    <col min="525" max="525" width="8.75" style="869" customWidth="1"/>
    <col min="526" max="526" width="11.125" style="869" customWidth="1"/>
    <col min="527" max="768" width="9" style="869"/>
    <col min="769" max="769" width="3.75" style="869" customWidth="1"/>
    <col min="770" max="770" width="3" style="869" customWidth="1"/>
    <col min="771" max="771" width="11" style="869" customWidth="1"/>
    <col min="772" max="772" width="3" style="869" customWidth="1"/>
    <col min="773" max="773" width="12.125" style="869" customWidth="1"/>
    <col min="774" max="774" width="9.375" style="869" customWidth="1"/>
    <col min="775" max="775" width="6.625" style="869" customWidth="1"/>
    <col min="776" max="776" width="9" style="869"/>
    <col min="777" max="777" width="6.625" style="869" customWidth="1"/>
    <col min="778" max="778" width="9" style="869"/>
    <col min="779" max="779" width="10.625" style="869" customWidth="1"/>
    <col min="780" max="780" width="14.25" style="869" customWidth="1"/>
    <col min="781" max="781" width="8.75" style="869" customWidth="1"/>
    <col min="782" max="782" width="11.125" style="869" customWidth="1"/>
    <col min="783" max="1024" width="9" style="869"/>
    <col min="1025" max="1025" width="3.75" style="869" customWidth="1"/>
    <col min="1026" max="1026" width="3" style="869" customWidth="1"/>
    <col min="1027" max="1027" width="11" style="869" customWidth="1"/>
    <col min="1028" max="1028" width="3" style="869" customWidth="1"/>
    <col min="1029" max="1029" width="12.125" style="869" customWidth="1"/>
    <col min="1030" max="1030" width="9.375" style="869" customWidth="1"/>
    <col min="1031" max="1031" width="6.625" style="869" customWidth="1"/>
    <col min="1032" max="1032" width="9" style="869"/>
    <col min="1033" max="1033" width="6.625" style="869" customWidth="1"/>
    <col min="1034" max="1034" width="9" style="869"/>
    <col min="1035" max="1035" width="10.625" style="869" customWidth="1"/>
    <col min="1036" max="1036" width="14.25" style="869" customWidth="1"/>
    <col min="1037" max="1037" width="8.75" style="869" customWidth="1"/>
    <col min="1038" max="1038" width="11.125" style="869" customWidth="1"/>
    <col min="1039" max="1280" width="9" style="869"/>
    <col min="1281" max="1281" width="3.75" style="869" customWidth="1"/>
    <col min="1282" max="1282" width="3" style="869" customWidth="1"/>
    <col min="1283" max="1283" width="11" style="869" customWidth="1"/>
    <col min="1284" max="1284" width="3" style="869" customWidth="1"/>
    <col min="1285" max="1285" width="12.125" style="869" customWidth="1"/>
    <col min="1286" max="1286" width="9.375" style="869" customWidth="1"/>
    <col min="1287" max="1287" width="6.625" style="869" customWidth="1"/>
    <col min="1288" max="1288" width="9" style="869"/>
    <col min="1289" max="1289" width="6.625" style="869" customWidth="1"/>
    <col min="1290" max="1290" width="9" style="869"/>
    <col min="1291" max="1291" width="10.625" style="869" customWidth="1"/>
    <col min="1292" max="1292" width="14.25" style="869" customWidth="1"/>
    <col min="1293" max="1293" width="8.75" style="869" customWidth="1"/>
    <col min="1294" max="1294" width="11.125" style="869" customWidth="1"/>
    <col min="1295" max="1536" width="9" style="869"/>
    <col min="1537" max="1537" width="3.75" style="869" customWidth="1"/>
    <col min="1538" max="1538" width="3" style="869" customWidth="1"/>
    <col min="1539" max="1539" width="11" style="869" customWidth="1"/>
    <col min="1540" max="1540" width="3" style="869" customWidth="1"/>
    <col min="1541" max="1541" width="12.125" style="869" customWidth="1"/>
    <col min="1542" max="1542" width="9.375" style="869" customWidth="1"/>
    <col min="1543" max="1543" width="6.625" style="869" customWidth="1"/>
    <col min="1544" max="1544" width="9" style="869"/>
    <col min="1545" max="1545" width="6.625" style="869" customWidth="1"/>
    <col min="1546" max="1546" width="9" style="869"/>
    <col min="1547" max="1547" width="10.625" style="869" customWidth="1"/>
    <col min="1548" max="1548" width="14.25" style="869" customWidth="1"/>
    <col min="1549" max="1549" width="8.75" style="869" customWidth="1"/>
    <col min="1550" max="1550" width="11.125" style="869" customWidth="1"/>
    <col min="1551" max="1792" width="9" style="869"/>
    <col min="1793" max="1793" width="3.75" style="869" customWidth="1"/>
    <col min="1794" max="1794" width="3" style="869" customWidth="1"/>
    <col min="1795" max="1795" width="11" style="869" customWidth="1"/>
    <col min="1796" max="1796" width="3" style="869" customWidth="1"/>
    <col min="1797" max="1797" width="12.125" style="869" customWidth="1"/>
    <col min="1798" max="1798" width="9.375" style="869" customWidth="1"/>
    <col min="1799" max="1799" width="6.625" style="869" customWidth="1"/>
    <col min="1800" max="1800" width="9" style="869"/>
    <col min="1801" max="1801" width="6.625" style="869" customWidth="1"/>
    <col min="1802" max="1802" width="9" style="869"/>
    <col min="1803" max="1803" width="10.625" style="869" customWidth="1"/>
    <col min="1804" max="1804" width="14.25" style="869" customWidth="1"/>
    <col min="1805" max="1805" width="8.75" style="869" customWidth="1"/>
    <col min="1806" max="1806" width="11.125" style="869" customWidth="1"/>
    <col min="1807" max="2048" width="9" style="869"/>
    <col min="2049" max="2049" width="3.75" style="869" customWidth="1"/>
    <col min="2050" max="2050" width="3" style="869" customWidth="1"/>
    <col min="2051" max="2051" width="11" style="869" customWidth="1"/>
    <col min="2052" max="2052" width="3" style="869" customWidth="1"/>
    <col min="2053" max="2053" width="12.125" style="869" customWidth="1"/>
    <col min="2054" max="2054" width="9.375" style="869" customWidth="1"/>
    <col min="2055" max="2055" width="6.625" style="869" customWidth="1"/>
    <col min="2056" max="2056" width="9" style="869"/>
    <col min="2057" max="2057" width="6.625" style="869" customWidth="1"/>
    <col min="2058" max="2058" width="9" style="869"/>
    <col min="2059" max="2059" width="10.625" style="869" customWidth="1"/>
    <col min="2060" max="2060" width="14.25" style="869" customWidth="1"/>
    <col min="2061" max="2061" width="8.75" style="869" customWidth="1"/>
    <col min="2062" max="2062" width="11.125" style="869" customWidth="1"/>
    <col min="2063" max="2304" width="9" style="869"/>
    <col min="2305" max="2305" width="3.75" style="869" customWidth="1"/>
    <col min="2306" max="2306" width="3" style="869" customWidth="1"/>
    <col min="2307" max="2307" width="11" style="869" customWidth="1"/>
    <col min="2308" max="2308" width="3" style="869" customWidth="1"/>
    <col min="2309" max="2309" width="12.125" style="869" customWidth="1"/>
    <col min="2310" max="2310" width="9.375" style="869" customWidth="1"/>
    <col min="2311" max="2311" width="6.625" style="869" customWidth="1"/>
    <col min="2312" max="2312" width="9" style="869"/>
    <col min="2313" max="2313" width="6.625" style="869" customWidth="1"/>
    <col min="2314" max="2314" width="9" style="869"/>
    <col min="2315" max="2315" width="10.625" style="869" customWidth="1"/>
    <col min="2316" max="2316" width="14.25" style="869" customWidth="1"/>
    <col min="2317" max="2317" width="8.75" style="869" customWidth="1"/>
    <col min="2318" max="2318" width="11.125" style="869" customWidth="1"/>
    <col min="2319" max="2560" width="9" style="869"/>
    <col min="2561" max="2561" width="3.75" style="869" customWidth="1"/>
    <col min="2562" max="2562" width="3" style="869" customWidth="1"/>
    <col min="2563" max="2563" width="11" style="869" customWidth="1"/>
    <col min="2564" max="2564" width="3" style="869" customWidth="1"/>
    <col min="2565" max="2565" width="12.125" style="869" customWidth="1"/>
    <col min="2566" max="2566" width="9.375" style="869" customWidth="1"/>
    <col min="2567" max="2567" width="6.625" style="869" customWidth="1"/>
    <col min="2568" max="2568" width="9" style="869"/>
    <col min="2569" max="2569" width="6.625" style="869" customWidth="1"/>
    <col min="2570" max="2570" width="9" style="869"/>
    <col min="2571" max="2571" width="10.625" style="869" customWidth="1"/>
    <col min="2572" max="2572" width="14.25" style="869" customWidth="1"/>
    <col min="2573" max="2573" width="8.75" style="869" customWidth="1"/>
    <col min="2574" max="2574" width="11.125" style="869" customWidth="1"/>
    <col min="2575" max="2816" width="9" style="869"/>
    <col min="2817" max="2817" width="3.75" style="869" customWidth="1"/>
    <col min="2818" max="2818" width="3" style="869" customWidth="1"/>
    <col min="2819" max="2819" width="11" style="869" customWidth="1"/>
    <col min="2820" max="2820" width="3" style="869" customWidth="1"/>
    <col min="2821" max="2821" width="12.125" style="869" customWidth="1"/>
    <col min="2822" max="2822" width="9.375" style="869" customWidth="1"/>
    <col min="2823" max="2823" width="6.625" style="869" customWidth="1"/>
    <col min="2824" max="2824" width="9" style="869"/>
    <col min="2825" max="2825" width="6.625" style="869" customWidth="1"/>
    <col min="2826" max="2826" width="9" style="869"/>
    <col min="2827" max="2827" width="10.625" style="869" customWidth="1"/>
    <col min="2828" max="2828" width="14.25" style="869" customWidth="1"/>
    <col min="2829" max="2829" width="8.75" style="869" customWidth="1"/>
    <col min="2830" max="2830" width="11.125" style="869" customWidth="1"/>
    <col min="2831" max="3072" width="9" style="869"/>
    <col min="3073" max="3073" width="3.75" style="869" customWidth="1"/>
    <col min="3074" max="3074" width="3" style="869" customWidth="1"/>
    <col min="3075" max="3075" width="11" style="869" customWidth="1"/>
    <col min="3076" max="3076" width="3" style="869" customWidth="1"/>
    <col min="3077" max="3077" width="12.125" style="869" customWidth="1"/>
    <col min="3078" max="3078" width="9.375" style="869" customWidth="1"/>
    <col min="3079" max="3079" width="6.625" style="869" customWidth="1"/>
    <col min="3080" max="3080" width="9" style="869"/>
    <col min="3081" max="3081" width="6.625" style="869" customWidth="1"/>
    <col min="3082" max="3082" width="9" style="869"/>
    <col min="3083" max="3083" width="10.625" style="869" customWidth="1"/>
    <col min="3084" max="3084" width="14.25" style="869" customWidth="1"/>
    <col min="3085" max="3085" width="8.75" style="869" customWidth="1"/>
    <col min="3086" max="3086" width="11.125" style="869" customWidth="1"/>
    <col min="3087" max="3328" width="9" style="869"/>
    <col min="3329" max="3329" width="3.75" style="869" customWidth="1"/>
    <col min="3330" max="3330" width="3" style="869" customWidth="1"/>
    <col min="3331" max="3331" width="11" style="869" customWidth="1"/>
    <col min="3332" max="3332" width="3" style="869" customWidth="1"/>
    <col min="3333" max="3333" width="12.125" style="869" customWidth="1"/>
    <col min="3334" max="3334" width="9.375" style="869" customWidth="1"/>
    <col min="3335" max="3335" width="6.625" style="869" customWidth="1"/>
    <col min="3336" max="3336" width="9" style="869"/>
    <col min="3337" max="3337" width="6.625" style="869" customWidth="1"/>
    <col min="3338" max="3338" width="9" style="869"/>
    <col min="3339" max="3339" width="10.625" style="869" customWidth="1"/>
    <col min="3340" max="3340" width="14.25" style="869" customWidth="1"/>
    <col min="3341" max="3341" width="8.75" style="869" customWidth="1"/>
    <col min="3342" max="3342" width="11.125" style="869" customWidth="1"/>
    <col min="3343" max="3584" width="9" style="869"/>
    <col min="3585" max="3585" width="3.75" style="869" customWidth="1"/>
    <col min="3586" max="3586" width="3" style="869" customWidth="1"/>
    <col min="3587" max="3587" width="11" style="869" customWidth="1"/>
    <col min="3588" max="3588" width="3" style="869" customWidth="1"/>
    <col min="3589" max="3589" width="12.125" style="869" customWidth="1"/>
    <col min="3590" max="3590" width="9.375" style="869" customWidth="1"/>
    <col min="3591" max="3591" width="6.625" style="869" customWidth="1"/>
    <col min="3592" max="3592" width="9" style="869"/>
    <col min="3593" max="3593" width="6.625" style="869" customWidth="1"/>
    <col min="3594" max="3594" width="9" style="869"/>
    <col min="3595" max="3595" width="10.625" style="869" customWidth="1"/>
    <col min="3596" max="3596" width="14.25" style="869" customWidth="1"/>
    <col min="3597" max="3597" width="8.75" style="869" customWidth="1"/>
    <col min="3598" max="3598" width="11.125" style="869" customWidth="1"/>
    <col min="3599" max="3840" width="9" style="869"/>
    <col min="3841" max="3841" width="3.75" style="869" customWidth="1"/>
    <col min="3842" max="3842" width="3" style="869" customWidth="1"/>
    <col min="3843" max="3843" width="11" style="869" customWidth="1"/>
    <col min="3844" max="3844" width="3" style="869" customWidth="1"/>
    <col min="3845" max="3845" width="12.125" style="869" customWidth="1"/>
    <col min="3846" max="3846" width="9.375" style="869" customWidth="1"/>
    <col min="3847" max="3847" width="6.625" style="869" customWidth="1"/>
    <col min="3848" max="3848" width="9" style="869"/>
    <col min="3849" max="3849" width="6.625" style="869" customWidth="1"/>
    <col min="3850" max="3850" width="9" style="869"/>
    <col min="3851" max="3851" width="10.625" style="869" customWidth="1"/>
    <col min="3852" max="3852" width="14.25" style="869" customWidth="1"/>
    <col min="3853" max="3853" width="8.75" style="869" customWidth="1"/>
    <col min="3854" max="3854" width="11.125" style="869" customWidth="1"/>
    <col min="3855" max="4096" width="9" style="869"/>
    <col min="4097" max="4097" width="3.75" style="869" customWidth="1"/>
    <col min="4098" max="4098" width="3" style="869" customWidth="1"/>
    <col min="4099" max="4099" width="11" style="869" customWidth="1"/>
    <col min="4100" max="4100" width="3" style="869" customWidth="1"/>
    <col min="4101" max="4101" width="12.125" style="869" customWidth="1"/>
    <col min="4102" max="4102" width="9.375" style="869" customWidth="1"/>
    <col min="4103" max="4103" width="6.625" style="869" customWidth="1"/>
    <col min="4104" max="4104" width="9" style="869"/>
    <col min="4105" max="4105" width="6.625" style="869" customWidth="1"/>
    <col min="4106" max="4106" width="9" style="869"/>
    <col min="4107" max="4107" width="10.625" style="869" customWidth="1"/>
    <col min="4108" max="4108" width="14.25" style="869" customWidth="1"/>
    <col min="4109" max="4109" width="8.75" style="869" customWidth="1"/>
    <col min="4110" max="4110" width="11.125" style="869" customWidth="1"/>
    <col min="4111" max="4352" width="9" style="869"/>
    <col min="4353" max="4353" width="3.75" style="869" customWidth="1"/>
    <col min="4354" max="4354" width="3" style="869" customWidth="1"/>
    <col min="4355" max="4355" width="11" style="869" customWidth="1"/>
    <col min="4356" max="4356" width="3" style="869" customWidth="1"/>
    <col min="4357" max="4357" width="12.125" style="869" customWidth="1"/>
    <col min="4358" max="4358" width="9.375" style="869" customWidth="1"/>
    <col min="4359" max="4359" width="6.625" style="869" customWidth="1"/>
    <col min="4360" max="4360" width="9" style="869"/>
    <col min="4361" max="4361" width="6.625" style="869" customWidth="1"/>
    <col min="4362" max="4362" width="9" style="869"/>
    <col min="4363" max="4363" width="10.625" style="869" customWidth="1"/>
    <col min="4364" max="4364" width="14.25" style="869" customWidth="1"/>
    <col min="4365" max="4365" width="8.75" style="869" customWidth="1"/>
    <col min="4366" max="4366" width="11.125" style="869" customWidth="1"/>
    <col min="4367" max="4608" width="9" style="869"/>
    <col min="4609" max="4609" width="3.75" style="869" customWidth="1"/>
    <col min="4610" max="4610" width="3" style="869" customWidth="1"/>
    <col min="4611" max="4611" width="11" style="869" customWidth="1"/>
    <col min="4612" max="4612" width="3" style="869" customWidth="1"/>
    <col min="4613" max="4613" width="12.125" style="869" customWidth="1"/>
    <col min="4614" max="4614" width="9.375" style="869" customWidth="1"/>
    <col min="4615" max="4615" width="6.625" style="869" customWidth="1"/>
    <col min="4616" max="4616" width="9" style="869"/>
    <col min="4617" max="4617" width="6.625" style="869" customWidth="1"/>
    <col min="4618" max="4618" width="9" style="869"/>
    <col min="4619" max="4619" width="10.625" style="869" customWidth="1"/>
    <col min="4620" max="4620" width="14.25" style="869" customWidth="1"/>
    <col min="4621" max="4621" width="8.75" style="869" customWidth="1"/>
    <col min="4622" max="4622" width="11.125" style="869" customWidth="1"/>
    <col min="4623" max="4864" width="9" style="869"/>
    <col min="4865" max="4865" width="3.75" style="869" customWidth="1"/>
    <col min="4866" max="4866" width="3" style="869" customWidth="1"/>
    <col min="4867" max="4867" width="11" style="869" customWidth="1"/>
    <col min="4868" max="4868" width="3" style="869" customWidth="1"/>
    <col min="4869" max="4869" width="12.125" style="869" customWidth="1"/>
    <col min="4870" max="4870" width="9.375" style="869" customWidth="1"/>
    <col min="4871" max="4871" width="6.625" style="869" customWidth="1"/>
    <col min="4872" max="4872" width="9" style="869"/>
    <col min="4873" max="4873" width="6.625" style="869" customWidth="1"/>
    <col min="4874" max="4874" width="9" style="869"/>
    <col min="4875" max="4875" width="10.625" style="869" customWidth="1"/>
    <col min="4876" max="4876" width="14.25" style="869" customWidth="1"/>
    <col min="4877" max="4877" width="8.75" style="869" customWidth="1"/>
    <col min="4878" max="4878" width="11.125" style="869" customWidth="1"/>
    <col min="4879" max="5120" width="9" style="869"/>
    <col min="5121" max="5121" width="3.75" style="869" customWidth="1"/>
    <col min="5122" max="5122" width="3" style="869" customWidth="1"/>
    <col min="5123" max="5123" width="11" style="869" customWidth="1"/>
    <col min="5124" max="5124" width="3" style="869" customWidth="1"/>
    <col min="5125" max="5125" width="12.125" style="869" customWidth="1"/>
    <col min="5126" max="5126" width="9.375" style="869" customWidth="1"/>
    <col min="5127" max="5127" width="6.625" style="869" customWidth="1"/>
    <col min="5128" max="5128" width="9" style="869"/>
    <col min="5129" max="5129" width="6.625" style="869" customWidth="1"/>
    <col min="5130" max="5130" width="9" style="869"/>
    <col min="5131" max="5131" width="10.625" style="869" customWidth="1"/>
    <col min="5132" max="5132" width="14.25" style="869" customWidth="1"/>
    <col min="5133" max="5133" width="8.75" style="869" customWidth="1"/>
    <col min="5134" max="5134" width="11.125" style="869" customWidth="1"/>
    <col min="5135" max="5376" width="9" style="869"/>
    <col min="5377" max="5377" width="3.75" style="869" customWidth="1"/>
    <col min="5378" max="5378" width="3" style="869" customWidth="1"/>
    <col min="5379" max="5379" width="11" style="869" customWidth="1"/>
    <col min="5380" max="5380" width="3" style="869" customWidth="1"/>
    <col min="5381" max="5381" width="12.125" style="869" customWidth="1"/>
    <col min="5382" max="5382" width="9.375" style="869" customWidth="1"/>
    <col min="5383" max="5383" width="6.625" style="869" customWidth="1"/>
    <col min="5384" max="5384" width="9" style="869"/>
    <col min="5385" max="5385" width="6.625" style="869" customWidth="1"/>
    <col min="5386" max="5386" width="9" style="869"/>
    <col min="5387" max="5387" width="10.625" style="869" customWidth="1"/>
    <col min="5388" max="5388" width="14.25" style="869" customWidth="1"/>
    <col min="5389" max="5389" width="8.75" style="869" customWidth="1"/>
    <col min="5390" max="5390" width="11.125" style="869" customWidth="1"/>
    <col min="5391" max="5632" width="9" style="869"/>
    <col min="5633" max="5633" width="3.75" style="869" customWidth="1"/>
    <col min="5634" max="5634" width="3" style="869" customWidth="1"/>
    <col min="5635" max="5635" width="11" style="869" customWidth="1"/>
    <col min="5636" max="5636" width="3" style="869" customWidth="1"/>
    <col min="5637" max="5637" width="12.125" style="869" customWidth="1"/>
    <col min="5638" max="5638" width="9.375" style="869" customWidth="1"/>
    <col min="5639" max="5639" width="6.625" style="869" customWidth="1"/>
    <col min="5640" max="5640" width="9" style="869"/>
    <col min="5641" max="5641" width="6.625" style="869" customWidth="1"/>
    <col min="5642" max="5642" width="9" style="869"/>
    <col min="5643" max="5643" width="10.625" style="869" customWidth="1"/>
    <col min="5644" max="5644" width="14.25" style="869" customWidth="1"/>
    <col min="5645" max="5645" width="8.75" style="869" customWidth="1"/>
    <col min="5646" max="5646" width="11.125" style="869" customWidth="1"/>
    <col min="5647" max="5888" width="9" style="869"/>
    <col min="5889" max="5889" width="3.75" style="869" customWidth="1"/>
    <col min="5890" max="5890" width="3" style="869" customWidth="1"/>
    <col min="5891" max="5891" width="11" style="869" customWidth="1"/>
    <col min="5892" max="5892" width="3" style="869" customWidth="1"/>
    <col min="5893" max="5893" width="12.125" style="869" customWidth="1"/>
    <col min="5894" max="5894" width="9.375" style="869" customWidth="1"/>
    <col min="5895" max="5895" width="6.625" style="869" customWidth="1"/>
    <col min="5896" max="5896" width="9" style="869"/>
    <col min="5897" max="5897" width="6.625" style="869" customWidth="1"/>
    <col min="5898" max="5898" width="9" style="869"/>
    <col min="5899" max="5899" width="10.625" style="869" customWidth="1"/>
    <col min="5900" max="5900" width="14.25" style="869" customWidth="1"/>
    <col min="5901" max="5901" width="8.75" style="869" customWidth="1"/>
    <col min="5902" max="5902" width="11.125" style="869" customWidth="1"/>
    <col min="5903" max="6144" width="9" style="869"/>
    <col min="6145" max="6145" width="3.75" style="869" customWidth="1"/>
    <col min="6146" max="6146" width="3" style="869" customWidth="1"/>
    <col min="6147" max="6147" width="11" style="869" customWidth="1"/>
    <col min="6148" max="6148" width="3" style="869" customWidth="1"/>
    <col min="6149" max="6149" width="12.125" style="869" customWidth="1"/>
    <col min="6150" max="6150" width="9.375" style="869" customWidth="1"/>
    <col min="6151" max="6151" width="6.625" style="869" customWidth="1"/>
    <col min="6152" max="6152" width="9" style="869"/>
    <col min="6153" max="6153" width="6.625" style="869" customWidth="1"/>
    <col min="6154" max="6154" width="9" style="869"/>
    <col min="6155" max="6155" width="10.625" style="869" customWidth="1"/>
    <col min="6156" max="6156" width="14.25" style="869" customWidth="1"/>
    <col min="6157" max="6157" width="8.75" style="869" customWidth="1"/>
    <col min="6158" max="6158" width="11.125" style="869" customWidth="1"/>
    <col min="6159" max="6400" width="9" style="869"/>
    <col min="6401" max="6401" width="3.75" style="869" customWidth="1"/>
    <col min="6402" max="6402" width="3" style="869" customWidth="1"/>
    <col min="6403" max="6403" width="11" style="869" customWidth="1"/>
    <col min="6404" max="6404" width="3" style="869" customWidth="1"/>
    <col min="6405" max="6405" width="12.125" style="869" customWidth="1"/>
    <col min="6406" max="6406" width="9.375" style="869" customWidth="1"/>
    <col min="6407" max="6407" width="6.625" style="869" customWidth="1"/>
    <col min="6408" max="6408" width="9" style="869"/>
    <col min="6409" max="6409" width="6.625" style="869" customWidth="1"/>
    <col min="6410" max="6410" width="9" style="869"/>
    <col min="6411" max="6411" width="10.625" style="869" customWidth="1"/>
    <col min="6412" max="6412" width="14.25" style="869" customWidth="1"/>
    <col min="6413" max="6413" width="8.75" style="869" customWidth="1"/>
    <col min="6414" max="6414" width="11.125" style="869" customWidth="1"/>
    <col min="6415" max="6656" width="9" style="869"/>
    <col min="6657" max="6657" width="3.75" style="869" customWidth="1"/>
    <col min="6658" max="6658" width="3" style="869" customWidth="1"/>
    <col min="6659" max="6659" width="11" style="869" customWidth="1"/>
    <col min="6660" max="6660" width="3" style="869" customWidth="1"/>
    <col min="6661" max="6661" width="12.125" style="869" customWidth="1"/>
    <col min="6662" max="6662" width="9.375" style="869" customWidth="1"/>
    <col min="6663" max="6663" width="6.625" style="869" customWidth="1"/>
    <col min="6664" max="6664" width="9" style="869"/>
    <col min="6665" max="6665" width="6.625" style="869" customWidth="1"/>
    <col min="6666" max="6666" width="9" style="869"/>
    <col min="6667" max="6667" width="10.625" style="869" customWidth="1"/>
    <col min="6668" max="6668" width="14.25" style="869" customWidth="1"/>
    <col min="6669" max="6669" width="8.75" style="869" customWidth="1"/>
    <col min="6670" max="6670" width="11.125" style="869" customWidth="1"/>
    <col min="6671" max="6912" width="9" style="869"/>
    <col min="6913" max="6913" width="3.75" style="869" customWidth="1"/>
    <col min="6914" max="6914" width="3" style="869" customWidth="1"/>
    <col min="6915" max="6915" width="11" style="869" customWidth="1"/>
    <col min="6916" max="6916" width="3" style="869" customWidth="1"/>
    <col min="6917" max="6917" width="12.125" style="869" customWidth="1"/>
    <col min="6918" max="6918" width="9.375" style="869" customWidth="1"/>
    <col min="6919" max="6919" width="6.625" style="869" customWidth="1"/>
    <col min="6920" max="6920" width="9" style="869"/>
    <col min="6921" max="6921" width="6.625" style="869" customWidth="1"/>
    <col min="6922" max="6922" width="9" style="869"/>
    <col min="6923" max="6923" width="10.625" style="869" customWidth="1"/>
    <col min="6924" max="6924" width="14.25" style="869" customWidth="1"/>
    <col min="6925" max="6925" width="8.75" style="869" customWidth="1"/>
    <col min="6926" max="6926" width="11.125" style="869" customWidth="1"/>
    <col min="6927" max="7168" width="9" style="869"/>
    <col min="7169" max="7169" width="3.75" style="869" customWidth="1"/>
    <col min="7170" max="7170" width="3" style="869" customWidth="1"/>
    <col min="7171" max="7171" width="11" style="869" customWidth="1"/>
    <col min="7172" max="7172" width="3" style="869" customWidth="1"/>
    <col min="7173" max="7173" width="12.125" style="869" customWidth="1"/>
    <col min="7174" max="7174" width="9.375" style="869" customWidth="1"/>
    <col min="7175" max="7175" width="6.625" style="869" customWidth="1"/>
    <col min="7176" max="7176" width="9" style="869"/>
    <col min="7177" max="7177" width="6.625" style="869" customWidth="1"/>
    <col min="7178" max="7178" width="9" style="869"/>
    <col min="7179" max="7179" width="10.625" style="869" customWidth="1"/>
    <col min="7180" max="7180" width="14.25" style="869" customWidth="1"/>
    <col min="7181" max="7181" width="8.75" style="869" customWidth="1"/>
    <col min="7182" max="7182" width="11.125" style="869" customWidth="1"/>
    <col min="7183" max="7424" width="9" style="869"/>
    <col min="7425" max="7425" width="3.75" style="869" customWidth="1"/>
    <col min="7426" max="7426" width="3" style="869" customWidth="1"/>
    <col min="7427" max="7427" width="11" style="869" customWidth="1"/>
    <col min="7428" max="7428" width="3" style="869" customWidth="1"/>
    <col min="7429" max="7429" width="12.125" style="869" customWidth="1"/>
    <col min="7430" max="7430" width="9.375" style="869" customWidth="1"/>
    <col min="7431" max="7431" width="6.625" style="869" customWidth="1"/>
    <col min="7432" max="7432" width="9" style="869"/>
    <col min="7433" max="7433" width="6.625" style="869" customWidth="1"/>
    <col min="7434" max="7434" width="9" style="869"/>
    <col min="7435" max="7435" width="10.625" style="869" customWidth="1"/>
    <col min="7436" max="7436" width="14.25" style="869" customWidth="1"/>
    <col min="7437" max="7437" width="8.75" style="869" customWidth="1"/>
    <col min="7438" max="7438" width="11.125" style="869" customWidth="1"/>
    <col min="7439" max="7680" width="9" style="869"/>
    <col min="7681" max="7681" width="3.75" style="869" customWidth="1"/>
    <col min="7682" max="7682" width="3" style="869" customWidth="1"/>
    <col min="7683" max="7683" width="11" style="869" customWidth="1"/>
    <col min="7684" max="7684" width="3" style="869" customWidth="1"/>
    <col min="7685" max="7685" width="12.125" style="869" customWidth="1"/>
    <col min="7686" max="7686" width="9.375" style="869" customWidth="1"/>
    <col min="7687" max="7687" width="6.625" style="869" customWidth="1"/>
    <col min="7688" max="7688" width="9" style="869"/>
    <col min="7689" max="7689" width="6.625" style="869" customWidth="1"/>
    <col min="7690" max="7690" width="9" style="869"/>
    <col min="7691" max="7691" width="10.625" style="869" customWidth="1"/>
    <col min="7692" max="7692" width="14.25" style="869" customWidth="1"/>
    <col min="7693" max="7693" width="8.75" style="869" customWidth="1"/>
    <col min="7694" max="7694" width="11.125" style="869" customWidth="1"/>
    <col min="7695" max="7936" width="9" style="869"/>
    <col min="7937" max="7937" width="3.75" style="869" customWidth="1"/>
    <col min="7938" max="7938" width="3" style="869" customWidth="1"/>
    <col min="7939" max="7939" width="11" style="869" customWidth="1"/>
    <col min="7940" max="7940" width="3" style="869" customWidth="1"/>
    <col min="7941" max="7941" width="12.125" style="869" customWidth="1"/>
    <col min="7942" max="7942" width="9.375" style="869" customWidth="1"/>
    <col min="7943" max="7943" width="6.625" style="869" customWidth="1"/>
    <col min="7944" max="7944" width="9" style="869"/>
    <col min="7945" max="7945" width="6.625" style="869" customWidth="1"/>
    <col min="7946" max="7946" width="9" style="869"/>
    <col min="7947" max="7947" width="10.625" style="869" customWidth="1"/>
    <col min="7948" max="7948" width="14.25" style="869" customWidth="1"/>
    <col min="7949" max="7949" width="8.75" style="869" customWidth="1"/>
    <col min="7950" max="7950" width="11.125" style="869" customWidth="1"/>
    <col min="7951" max="8192" width="9" style="869"/>
    <col min="8193" max="8193" width="3.75" style="869" customWidth="1"/>
    <col min="8194" max="8194" width="3" style="869" customWidth="1"/>
    <col min="8195" max="8195" width="11" style="869" customWidth="1"/>
    <col min="8196" max="8196" width="3" style="869" customWidth="1"/>
    <col min="8197" max="8197" width="12.125" style="869" customWidth="1"/>
    <col min="8198" max="8198" width="9.375" style="869" customWidth="1"/>
    <col min="8199" max="8199" width="6.625" style="869" customWidth="1"/>
    <col min="8200" max="8200" width="9" style="869"/>
    <col min="8201" max="8201" width="6.625" style="869" customWidth="1"/>
    <col min="8202" max="8202" width="9" style="869"/>
    <col min="8203" max="8203" width="10.625" style="869" customWidth="1"/>
    <col min="8204" max="8204" width="14.25" style="869" customWidth="1"/>
    <col min="8205" max="8205" width="8.75" style="869" customWidth="1"/>
    <col min="8206" max="8206" width="11.125" style="869" customWidth="1"/>
    <col min="8207" max="8448" width="9" style="869"/>
    <col min="8449" max="8449" width="3.75" style="869" customWidth="1"/>
    <col min="8450" max="8450" width="3" style="869" customWidth="1"/>
    <col min="8451" max="8451" width="11" style="869" customWidth="1"/>
    <col min="8452" max="8452" width="3" style="869" customWidth="1"/>
    <col min="8453" max="8453" width="12.125" style="869" customWidth="1"/>
    <col min="8454" max="8454" width="9.375" style="869" customWidth="1"/>
    <col min="8455" max="8455" width="6.625" style="869" customWidth="1"/>
    <col min="8456" max="8456" width="9" style="869"/>
    <col min="8457" max="8457" width="6.625" style="869" customWidth="1"/>
    <col min="8458" max="8458" width="9" style="869"/>
    <col min="8459" max="8459" width="10.625" style="869" customWidth="1"/>
    <col min="8460" max="8460" width="14.25" style="869" customWidth="1"/>
    <col min="8461" max="8461" width="8.75" style="869" customWidth="1"/>
    <col min="8462" max="8462" width="11.125" style="869" customWidth="1"/>
    <col min="8463" max="8704" width="9" style="869"/>
    <col min="8705" max="8705" width="3.75" style="869" customWidth="1"/>
    <col min="8706" max="8706" width="3" style="869" customWidth="1"/>
    <col min="8707" max="8707" width="11" style="869" customWidth="1"/>
    <col min="8708" max="8708" width="3" style="869" customWidth="1"/>
    <col min="8709" max="8709" width="12.125" style="869" customWidth="1"/>
    <col min="8710" max="8710" width="9.375" style="869" customWidth="1"/>
    <col min="8711" max="8711" width="6.625" style="869" customWidth="1"/>
    <col min="8712" max="8712" width="9" style="869"/>
    <col min="8713" max="8713" width="6.625" style="869" customWidth="1"/>
    <col min="8714" max="8714" width="9" style="869"/>
    <col min="8715" max="8715" width="10.625" style="869" customWidth="1"/>
    <col min="8716" max="8716" width="14.25" style="869" customWidth="1"/>
    <col min="8717" max="8717" width="8.75" style="869" customWidth="1"/>
    <col min="8718" max="8718" width="11.125" style="869" customWidth="1"/>
    <col min="8719" max="8960" width="9" style="869"/>
    <col min="8961" max="8961" width="3.75" style="869" customWidth="1"/>
    <col min="8962" max="8962" width="3" style="869" customWidth="1"/>
    <col min="8963" max="8963" width="11" style="869" customWidth="1"/>
    <col min="8964" max="8964" width="3" style="869" customWidth="1"/>
    <col min="8965" max="8965" width="12.125" style="869" customWidth="1"/>
    <col min="8966" max="8966" width="9.375" style="869" customWidth="1"/>
    <col min="8967" max="8967" width="6.625" style="869" customWidth="1"/>
    <col min="8968" max="8968" width="9" style="869"/>
    <col min="8969" max="8969" width="6.625" style="869" customWidth="1"/>
    <col min="8970" max="8970" width="9" style="869"/>
    <col min="8971" max="8971" width="10.625" style="869" customWidth="1"/>
    <col min="8972" max="8972" width="14.25" style="869" customWidth="1"/>
    <col min="8973" max="8973" width="8.75" style="869" customWidth="1"/>
    <col min="8974" max="8974" width="11.125" style="869" customWidth="1"/>
    <col min="8975" max="9216" width="9" style="869"/>
    <col min="9217" max="9217" width="3.75" style="869" customWidth="1"/>
    <col min="9218" max="9218" width="3" style="869" customWidth="1"/>
    <col min="9219" max="9219" width="11" style="869" customWidth="1"/>
    <col min="9220" max="9220" width="3" style="869" customWidth="1"/>
    <col min="9221" max="9221" width="12.125" style="869" customWidth="1"/>
    <col min="9222" max="9222" width="9.375" style="869" customWidth="1"/>
    <col min="9223" max="9223" width="6.625" style="869" customWidth="1"/>
    <col min="9224" max="9224" width="9" style="869"/>
    <col min="9225" max="9225" width="6.625" style="869" customWidth="1"/>
    <col min="9226" max="9226" width="9" style="869"/>
    <col min="9227" max="9227" width="10.625" style="869" customWidth="1"/>
    <col min="9228" max="9228" width="14.25" style="869" customWidth="1"/>
    <col min="9229" max="9229" width="8.75" style="869" customWidth="1"/>
    <col min="9230" max="9230" width="11.125" style="869" customWidth="1"/>
    <col min="9231" max="9472" width="9" style="869"/>
    <col min="9473" max="9473" width="3.75" style="869" customWidth="1"/>
    <col min="9474" max="9474" width="3" style="869" customWidth="1"/>
    <col min="9475" max="9475" width="11" style="869" customWidth="1"/>
    <col min="9476" max="9476" width="3" style="869" customWidth="1"/>
    <col min="9477" max="9477" width="12.125" style="869" customWidth="1"/>
    <col min="9478" max="9478" width="9.375" style="869" customWidth="1"/>
    <col min="9479" max="9479" width="6.625" style="869" customWidth="1"/>
    <col min="9480" max="9480" width="9" style="869"/>
    <col min="9481" max="9481" width="6.625" style="869" customWidth="1"/>
    <col min="9482" max="9482" width="9" style="869"/>
    <col min="9483" max="9483" width="10.625" style="869" customWidth="1"/>
    <col min="9484" max="9484" width="14.25" style="869" customWidth="1"/>
    <col min="9485" max="9485" width="8.75" style="869" customWidth="1"/>
    <col min="9486" max="9486" width="11.125" style="869" customWidth="1"/>
    <col min="9487" max="9728" width="9" style="869"/>
    <col min="9729" max="9729" width="3.75" style="869" customWidth="1"/>
    <col min="9730" max="9730" width="3" style="869" customWidth="1"/>
    <col min="9731" max="9731" width="11" style="869" customWidth="1"/>
    <col min="9732" max="9732" width="3" style="869" customWidth="1"/>
    <col min="9733" max="9733" width="12.125" style="869" customWidth="1"/>
    <col min="9734" max="9734" width="9.375" style="869" customWidth="1"/>
    <col min="9735" max="9735" width="6.625" style="869" customWidth="1"/>
    <col min="9736" max="9736" width="9" style="869"/>
    <col min="9737" max="9737" width="6.625" style="869" customWidth="1"/>
    <col min="9738" max="9738" width="9" style="869"/>
    <col min="9739" max="9739" width="10.625" style="869" customWidth="1"/>
    <col min="9740" max="9740" width="14.25" style="869" customWidth="1"/>
    <col min="9741" max="9741" width="8.75" style="869" customWidth="1"/>
    <col min="9742" max="9742" width="11.125" style="869" customWidth="1"/>
    <col min="9743" max="9984" width="9" style="869"/>
    <col min="9985" max="9985" width="3.75" style="869" customWidth="1"/>
    <col min="9986" max="9986" width="3" style="869" customWidth="1"/>
    <col min="9987" max="9987" width="11" style="869" customWidth="1"/>
    <col min="9988" max="9988" width="3" style="869" customWidth="1"/>
    <col min="9989" max="9989" width="12.125" style="869" customWidth="1"/>
    <col min="9990" max="9990" width="9.375" style="869" customWidth="1"/>
    <col min="9991" max="9991" width="6.625" style="869" customWidth="1"/>
    <col min="9992" max="9992" width="9" style="869"/>
    <col min="9993" max="9993" width="6.625" style="869" customWidth="1"/>
    <col min="9994" max="9994" width="9" style="869"/>
    <col min="9995" max="9995" width="10.625" style="869" customWidth="1"/>
    <col min="9996" max="9996" width="14.25" style="869" customWidth="1"/>
    <col min="9997" max="9997" width="8.75" style="869" customWidth="1"/>
    <col min="9998" max="9998" width="11.125" style="869" customWidth="1"/>
    <col min="9999" max="10240" width="9" style="869"/>
    <col min="10241" max="10241" width="3.75" style="869" customWidth="1"/>
    <col min="10242" max="10242" width="3" style="869" customWidth="1"/>
    <col min="10243" max="10243" width="11" style="869" customWidth="1"/>
    <col min="10244" max="10244" width="3" style="869" customWidth="1"/>
    <col min="10245" max="10245" width="12.125" style="869" customWidth="1"/>
    <col min="10246" max="10246" width="9.375" style="869" customWidth="1"/>
    <col min="10247" max="10247" width="6.625" style="869" customWidth="1"/>
    <col min="10248" max="10248" width="9" style="869"/>
    <col min="10249" max="10249" width="6.625" style="869" customWidth="1"/>
    <col min="10250" max="10250" width="9" style="869"/>
    <col min="10251" max="10251" width="10.625" style="869" customWidth="1"/>
    <col min="10252" max="10252" width="14.25" style="869" customWidth="1"/>
    <col min="10253" max="10253" width="8.75" style="869" customWidth="1"/>
    <col min="10254" max="10254" width="11.125" style="869" customWidth="1"/>
    <col min="10255" max="10496" width="9" style="869"/>
    <col min="10497" max="10497" width="3.75" style="869" customWidth="1"/>
    <col min="10498" max="10498" width="3" style="869" customWidth="1"/>
    <col min="10499" max="10499" width="11" style="869" customWidth="1"/>
    <col min="10500" max="10500" width="3" style="869" customWidth="1"/>
    <col min="10501" max="10501" width="12.125" style="869" customWidth="1"/>
    <col min="10502" max="10502" width="9.375" style="869" customWidth="1"/>
    <col min="10503" max="10503" width="6.625" style="869" customWidth="1"/>
    <col min="10504" max="10504" width="9" style="869"/>
    <col min="10505" max="10505" width="6.625" style="869" customWidth="1"/>
    <col min="10506" max="10506" width="9" style="869"/>
    <col min="10507" max="10507" width="10.625" style="869" customWidth="1"/>
    <col min="10508" max="10508" width="14.25" style="869" customWidth="1"/>
    <col min="10509" max="10509" width="8.75" style="869" customWidth="1"/>
    <col min="10510" max="10510" width="11.125" style="869" customWidth="1"/>
    <col min="10511" max="10752" width="9" style="869"/>
    <col min="10753" max="10753" width="3.75" style="869" customWidth="1"/>
    <col min="10754" max="10754" width="3" style="869" customWidth="1"/>
    <col min="10755" max="10755" width="11" style="869" customWidth="1"/>
    <col min="10756" max="10756" width="3" style="869" customWidth="1"/>
    <col min="10757" max="10757" width="12.125" style="869" customWidth="1"/>
    <col min="10758" max="10758" width="9.375" style="869" customWidth="1"/>
    <col min="10759" max="10759" width="6.625" style="869" customWidth="1"/>
    <col min="10760" max="10760" width="9" style="869"/>
    <col min="10761" max="10761" width="6.625" style="869" customWidth="1"/>
    <col min="10762" max="10762" width="9" style="869"/>
    <col min="10763" max="10763" width="10.625" style="869" customWidth="1"/>
    <col min="10764" max="10764" width="14.25" style="869" customWidth="1"/>
    <col min="10765" max="10765" width="8.75" style="869" customWidth="1"/>
    <col min="10766" max="10766" width="11.125" style="869" customWidth="1"/>
    <col min="10767" max="11008" width="9" style="869"/>
    <col min="11009" max="11009" width="3.75" style="869" customWidth="1"/>
    <col min="11010" max="11010" width="3" style="869" customWidth="1"/>
    <col min="11011" max="11011" width="11" style="869" customWidth="1"/>
    <col min="11012" max="11012" width="3" style="869" customWidth="1"/>
    <col min="11013" max="11013" width="12.125" style="869" customWidth="1"/>
    <col min="11014" max="11014" width="9.375" style="869" customWidth="1"/>
    <col min="11015" max="11015" width="6.625" style="869" customWidth="1"/>
    <col min="11016" max="11016" width="9" style="869"/>
    <col min="11017" max="11017" width="6.625" style="869" customWidth="1"/>
    <col min="11018" max="11018" width="9" style="869"/>
    <col min="11019" max="11019" width="10.625" style="869" customWidth="1"/>
    <col min="11020" max="11020" width="14.25" style="869" customWidth="1"/>
    <col min="11021" max="11021" width="8.75" style="869" customWidth="1"/>
    <col min="11022" max="11022" width="11.125" style="869" customWidth="1"/>
    <col min="11023" max="11264" width="9" style="869"/>
    <col min="11265" max="11265" width="3.75" style="869" customWidth="1"/>
    <col min="11266" max="11266" width="3" style="869" customWidth="1"/>
    <col min="11267" max="11267" width="11" style="869" customWidth="1"/>
    <col min="11268" max="11268" width="3" style="869" customWidth="1"/>
    <col min="11269" max="11269" width="12.125" style="869" customWidth="1"/>
    <col min="11270" max="11270" width="9.375" style="869" customWidth="1"/>
    <col min="11271" max="11271" width="6.625" style="869" customWidth="1"/>
    <col min="11272" max="11272" width="9" style="869"/>
    <col min="11273" max="11273" width="6.625" style="869" customWidth="1"/>
    <col min="11274" max="11274" width="9" style="869"/>
    <col min="11275" max="11275" width="10.625" style="869" customWidth="1"/>
    <col min="11276" max="11276" width="14.25" style="869" customWidth="1"/>
    <col min="11277" max="11277" width="8.75" style="869" customWidth="1"/>
    <col min="11278" max="11278" width="11.125" style="869" customWidth="1"/>
    <col min="11279" max="11520" width="9" style="869"/>
    <col min="11521" max="11521" width="3.75" style="869" customWidth="1"/>
    <col min="11522" max="11522" width="3" style="869" customWidth="1"/>
    <col min="11523" max="11523" width="11" style="869" customWidth="1"/>
    <col min="11524" max="11524" width="3" style="869" customWidth="1"/>
    <col min="11525" max="11525" width="12.125" style="869" customWidth="1"/>
    <col min="11526" max="11526" width="9.375" style="869" customWidth="1"/>
    <col min="11527" max="11527" width="6.625" style="869" customWidth="1"/>
    <col min="11528" max="11528" width="9" style="869"/>
    <col min="11529" max="11529" width="6.625" style="869" customWidth="1"/>
    <col min="11530" max="11530" width="9" style="869"/>
    <col min="11531" max="11531" width="10.625" style="869" customWidth="1"/>
    <col min="11532" max="11532" width="14.25" style="869" customWidth="1"/>
    <col min="11533" max="11533" width="8.75" style="869" customWidth="1"/>
    <col min="11534" max="11534" width="11.125" style="869" customWidth="1"/>
    <col min="11535" max="11776" width="9" style="869"/>
    <col min="11777" max="11777" width="3.75" style="869" customWidth="1"/>
    <col min="11778" max="11778" width="3" style="869" customWidth="1"/>
    <col min="11779" max="11779" width="11" style="869" customWidth="1"/>
    <col min="11780" max="11780" width="3" style="869" customWidth="1"/>
    <col min="11781" max="11781" width="12.125" style="869" customWidth="1"/>
    <col min="11782" max="11782" width="9.375" style="869" customWidth="1"/>
    <col min="11783" max="11783" width="6.625" style="869" customWidth="1"/>
    <col min="11784" max="11784" width="9" style="869"/>
    <col min="11785" max="11785" width="6.625" style="869" customWidth="1"/>
    <col min="11786" max="11786" width="9" style="869"/>
    <col min="11787" max="11787" width="10.625" style="869" customWidth="1"/>
    <col min="11788" max="11788" width="14.25" style="869" customWidth="1"/>
    <col min="11789" max="11789" width="8.75" style="869" customWidth="1"/>
    <col min="11790" max="11790" width="11.125" style="869" customWidth="1"/>
    <col min="11791" max="12032" width="9" style="869"/>
    <col min="12033" max="12033" width="3.75" style="869" customWidth="1"/>
    <col min="12034" max="12034" width="3" style="869" customWidth="1"/>
    <col min="12035" max="12035" width="11" style="869" customWidth="1"/>
    <col min="12036" max="12036" width="3" style="869" customWidth="1"/>
    <col min="12037" max="12037" width="12.125" style="869" customWidth="1"/>
    <col min="12038" max="12038" width="9.375" style="869" customWidth="1"/>
    <col min="12039" max="12039" width="6.625" style="869" customWidth="1"/>
    <col min="12040" max="12040" width="9" style="869"/>
    <col min="12041" max="12041" width="6.625" style="869" customWidth="1"/>
    <col min="12042" max="12042" width="9" style="869"/>
    <col min="12043" max="12043" width="10.625" style="869" customWidth="1"/>
    <col min="12044" max="12044" width="14.25" style="869" customWidth="1"/>
    <col min="12045" max="12045" width="8.75" style="869" customWidth="1"/>
    <col min="12046" max="12046" width="11.125" style="869" customWidth="1"/>
    <col min="12047" max="12288" width="9" style="869"/>
    <col min="12289" max="12289" width="3.75" style="869" customWidth="1"/>
    <col min="12290" max="12290" width="3" style="869" customWidth="1"/>
    <col min="12291" max="12291" width="11" style="869" customWidth="1"/>
    <col min="12292" max="12292" width="3" style="869" customWidth="1"/>
    <col min="12293" max="12293" width="12.125" style="869" customWidth="1"/>
    <col min="12294" max="12294" width="9.375" style="869" customWidth="1"/>
    <col min="12295" max="12295" width="6.625" style="869" customWidth="1"/>
    <col min="12296" max="12296" width="9" style="869"/>
    <col min="12297" max="12297" width="6.625" style="869" customWidth="1"/>
    <col min="12298" max="12298" width="9" style="869"/>
    <col min="12299" max="12299" width="10.625" style="869" customWidth="1"/>
    <col min="12300" max="12300" width="14.25" style="869" customWidth="1"/>
    <col min="12301" max="12301" width="8.75" style="869" customWidth="1"/>
    <col min="12302" max="12302" width="11.125" style="869" customWidth="1"/>
    <col min="12303" max="12544" width="9" style="869"/>
    <col min="12545" max="12545" width="3.75" style="869" customWidth="1"/>
    <col min="12546" max="12546" width="3" style="869" customWidth="1"/>
    <col min="12547" max="12547" width="11" style="869" customWidth="1"/>
    <col min="12548" max="12548" width="3" style="869" customWidth="1"/>
    <col min="12549" max="12549" width="12.125" style="869" customWidth="1"/>
    <col min="12550" max="12550" width="9.375" style="869" customWidth="1"/>
    <col min="12551" max="12551" width="6.625" style="869" customWidth="1"/>
    <col min="12552" max="12552" width="9" style="869"/>
    <col min="12553" max="12553" width="6.625" style="869" customWidth="1"/>
    <col min="12554" max="12554" width="9" style="869"/>
    <col min="12555" max="12555" width="10.625" style="869" customWidth="1"/>
    <col min="12556" max="12556" width="14.25" style="869" customWidth="1"/>
    <col min="12557" max="12557" width="8.75" style="869" customWidth="1"/>
    <col min="12558" max="12558" width="11.125" style="869" customWidth="1"/>
    <col min="12559" max="12800" width="9" style="869"/>
    <col min="12801" max="12801" width="3.75" style="869" customWidth="1"/>
    <col min="12802" max="12802" width="3" style="869" customWidth="1"/>
    <col min="12803" max="12803" width="11" style="869" customWidth="1"/>
    <col min="12804" max="12804" width="3" style="869" customWidth="1"/>
    <col min="12805" max="12805" width="12.125" style="869" customWidth="1"/>
    <col min="12806" max="12806" width="9.375" style="869" customWidth="1"/>
    <col min="12807" max="12807" width="6.625" style="869" customWidth="1"/>
    <col min="12808" max="12808" width="9" style="869"/>
    <col min="12809" max="12809" width="6.625" style="869" customWidth="1"/>
    <col min="12810" max="12810" width="9" style="869"/>
    <col min="12811" max="12811" width="10.625" style="869" customWidth="1"/>
    <col min="12812" max="12812" width="14.25" style="869" customWidth="1"/>
    <col min="12813" max="12813" width="8.75" style="869" customWidth="1"/>
    <col min="12814" max="12814" width="11.125" style="869" customWidth="1"/>
    <col min="12815" max="13056" width="9" style="869"/>
    <col min="13057" max="13057" width="3.75" style="869" customWidth="1"/>
    <col min="13058" max="13058" width="3" style="869" customWidth="1"/>
    <col min="13059" max="13059" width="11" style="869" customWidth="1"/>
    <col min="13060" max="13060" width="3" style="869" customWidth="1"/>
    <col min="13061" max="13061" width="12.125" style="869" customWidth="1"/>
    <col min="13062" max="13062" width="9.375" style="869" customWidth="1"/>
    <col min="13063" max="13063" width="6.625" style="869" customWidth="1"/>
    <col min="13064" max="13064" width="9" style="869"/>
    <col min="13065" max="13065" width="6.625" style="869" customWidth="1"/>
    <col min="13066" max="13066" width="9" style="869"/>
    <col min="13067" max="13067" width="10.625" style="869" customWidth="1"/>
    <col min="13068" max="13068" width="14.25" style="869" customWidth="1"/>
    <col min="13069" max="13069" width="8.75" style="869" customWidth="1"/>
    <col min="13070" max="13070" width="11.125" style="869" customWidth="1"/>
    <col min="13071" max="13312" width="9" style="869"/>
    <col min="13313" max="13313" width="3.75" style="869" customWidth="1"/>
    <col min="13314" max="13314" width="3" style="869" customWidth="1"/>
    <col min="13315" max="13315" width="11" style="869" customWidth="1"/>
    <col min="13316" max="13316" width="3" style="869" customWidth="1"/>
    <col min="13317" max="13317" width="12.125" style="869" customWidth="1"/>
    <col min="13318" max="13318" width="9.375" style="869" customWidth="1"/>
    <col min="13319" max="13319" width="6.625" style="869" customWidth="1"/>
    <col min="13320" max="13320" width="9" style="869"/>
    <col min="13321" max="13321" width="6.625" style="869" customWidth="1"/>
    <col min="13322" max="13322" width="9" style="869"/>
    <col min="13323" max="13323" width="10.625" style="869" customWidth="1"/>
    <col min="13324" max="13324" width="14.25" style="869" customWidth="1"/>
    <col min="13325" max="13325" width="8.75" style="869" customWidth="1"/>
    <col min="13326" max="13326" width="11.125" style="869" customWidth="1"/>
    <col min="13327" max="13568" width="9" style="869"/>
    <col min="13569" max="13569" width="3.75" style="869" customWidth="1"/>
    <col min="13570" max="13570" width="3" style="869" customWidth="1"/>
    <col min="13571" max="13571" width="11" style="869" customWidth="1"/>
    <col min="13572" max="13572" width="3" style="869" customWidth="1"/>
    <col min="13573" max="13573" width="12.125" style="869" customWidth="1"/>
    <col min="13574" max="13574" width="9.375" style="869" customWidth="1"/>
    <col min="13575" max="13575" width="6.625" style="869" customWidth="1"/>
    <col min="13576" max="13576" width="9" style="869"/>
    <col min="13577" max="13577" width="6.625" style="869" customWidth="1"/>
    <col min="13578" max="13578" width="9" style="869"/>
    <col min="13579" max="13579" width="10.625" style="869" customWidth="1"/>
    <col min="13580" max="13580" width="14.25" style="869" customWidth="1"/>
    <col min="13581" max="13581" width="8.75" style="869" customWidth="1"/>
    <col min="13582" max="13582" width="11.125" style="869" customWidth="1"/>
    <col min="13583" max="13824" width="9" style="869"/>
    <col min="13825" max="13825" width="3.75" style="869" customWidth="1"/>
    <col min="13826" max="13826" width="3" style="869" customWidth="1"/>
    <col min="13827" max="13827" width="11" style="869" customWidth="1"/>
    <col min="13828" max="13828" width="3" style="869" customWidth="1"/>
    <col min="13829" max="13829" width="12.125" style="869" customWidth="1"/>
    <col min="13830" max="13830" width="9.375" style="869" customWidth="1"/>
    <col min="13831" max="13831" width="6.625" style="869" customWidth="1"/>
    <col min="13832" max="13832" width="9" style="869"/>
    <col min="13833" max="13833" width="6.625" style="869" customWidth="1"/>
    <col min="13834" max="13834" width="9" style="869"/>
    <col min="13835" max="13835" width="10.625" style="869" customWidth="1"/>
    <col min="13836" max="13836" width="14.25" style="869" customWidth="1"/>
    <col min="13837" max="13837" width="8.75" style="869" customWidth="1"/>
    <col min="13838" max="13838" width="11.125" style="869" customWidth="1"/>
    <col min="13839" max="14080" width="9" style="869"/>
    <col min="14081" max="14081" width="3.75" style="869" customWidth="1"/>
    <col min="14082" max="14082" width="3" style="869" customWidth="1"/>
    <col min="14083" max="14083" width="11" style="869" customWidth="1"/>
    <col min="14084" max="14084" width="3" style="869" customWidth="1"/>
    <col min="14085" max="14085" width="12.125" style="869" customWidth="1"/>
    <col min="14086" max="14086" width="9.375" style="869" customWidth="1"/>
    <col min="14087" max="14087" width="6.625" style="869" customWidth="1"/>
    <col min="14088" max="14088" width="9" style="869"/>
    <col min="14089" max="14089" width="6.625" style="869" customWidth="1"/>
    <col min="14090" max="14090" width="9" style="869"/>
    <col min="14091" max="14091" width="10.625" style="869" customWidth="1"/>
    <col min="14092" max="14092" width="14.25" style="869" customWidth="1"/>
    <col min="14093" max="14093" width="8.75" style="869" customWidth="1"/>
    <col min="14094" max="14094" width="11.125" style="869" customWidth="1"/>
    <col min="14095" max="14336" width="9" style="869"/>
    <col min="14337" max="14337" width="3.75" style="869" customWidth="1"/>
    <col min="14338" max="14338" width="3" style="869" customWidth="1"/>
    <col min="14339" max="14339" width="11" style="869" customWidth="1"/>
    <col min="14340" max="14340" width="3" style="869" customWidth="1"/>
    <col min="14341" max="14341" width="12.125" style="869" customWidth="1"/>
    <col min="14342" max="14342" width="9.375" style="869" customWidth="1"/>
    <col min="14343" max="14343" width="6.625" style="869" customWidth="1"/>
    <col min="14344" max="14344" width="9" style="869"/>
    <col min="14345" max="14345" width="6.625" style="869" customWidth="1"/>
    <col min="14346" max="14346" width="9" style="869"/>
    <col min="14347" max="14347" width="10.625" style="869" customWidth="1"/>
    <col min="14348" max="14348" width="14.25" style="869" customWidth="1"/>
    <col min="14349" max="14349" width="8.75" style="869" customWidth="1"/>
    <col min="14350" max="14350" width="11.125" style="869" customWidth="1"/>
    <col min="14351" max="14592" width="9" style="869"/>
    <col min="14593" max="14593" width="3.75" style="869" customWidth="1"/>
    <col min="14594" max="14594" width="3" style="869" customWidth="1"/>
    <col min="14595" max="14595" width="11" style="869" customWidth="1"/>
    <col min="14596" max="14596" width="3" style="869" customWidth="1"/>
    <col min="14597" max="14597" width="12.125" style="869" customWidth="1"/>
    <col min="14598" max="14598" width="9.375" style="869" customWidth="1"/>
    <col min="14599" max="14599" width="6.625" style="869" customWidth="1"/>
    <col min="14600" max="14600" width="9" style="869"/>
    <col min="14601" max="14601" width="6.625" style="869" customWidth="1"/>
    <col min="14602" max="14602" width="9" style="869"/>
    <col min="14603" max="14603" width="10.625" style="869" customWidth="1"/>
    <col min="14604" max="14604" width="14.25" style="869" customWidth="1"/>
    <col min="14605" max="14605" width="8.75" style="869" customWidth="1"/>
    <col min="14606" max="14606" width="11.125" style="869" customWidth="1"/>
    <col min="14607" max="14848" width="9" style="869"/>
    <col min="14849" max="14849" width="3.75" style="869" customWidth="1"/>
    <col min="14850" max="14850" width="3" style="869" customWidth="1"/>
    <col min="14851" max="14851" width="11" style="869" customWidth="1"/>
    <col min="14852" max="14852" width="3" style="869" customWidth="1"/>
    <col min="14853" max="14853" width="12.125" style="869" customWidth="1"/>
    <col min="14854" max="14854" width="9.375" style="869" customWidth="1"/>
    <col min="14855" max="14855" width="6.625" style="869" customWidth="1"/>
    <col min="14856" max="14856" width="9" style="869"/>
    <col min="14857" max="14857" width="6.625" style="869" customWidth="1"/>
    <col min="14858" max="14858" width="9" style="869"/>
    <col min="14859" max="14859" width="10.625" style="869" customWidth="1"/>
    <col min="14860" max="14860" width="14.25" style="869" customWidth="1"/>
    <col min="14861" max="14861" width="8.75" style="869" customWidth="1"/>
    <col min="14862" max="14862" width="11.125" style="869" customWidth="1"/>
    <col min="14863" max="15104" width="9" style="869"/>
    <col min="15105" max="15105" width="3.75" style="869" customWidth="1"/>
    <col min="15106" max="15106" width="3" style="869" customWidth="1"/>
    <col min="15107" max="15107" width="11" style="869" customWidth="1"/>
    <col min="15108" max="15108" width="3" style="869" customWidth="1"/>
    <col min="15109" max="15109" width="12.125" style="869" customWidth="1"/>
    <col min="15110" max="15110" width="9.375" style="869" customWidth="1"/>
    <col min="15111" max="15111" width="6.625" style="869" customWidth="1"/>
    <col min="15112" max="15112" width="9" style="869"/>
    <col min="15113" max="15113" width="6.625" style="869" customWidth="1"/>
    <col min="15114" max="15114" width="9" style="869"/>
    <col min="15115" max="15115" width="10.625" style="869" customWidth="1"/>
    <col min="15116" max="15116" width="14.25" style="869" customWidth="1"/>
    <col min="15117" max="15117" width="8.75" style="869" customWidth="1"/>
    <col min="15118" max="15118" width="11.125" style="869" customWidth="1"/>
    <col min="15119" max="15360" width="9" style="869"/>
    <col min="15361" max="15361" width="3.75" style="869" customWidth="1"/>
    <col min="15362" max="15362" width="3" style="869" customWidth="1"/>
    <col min="15363" max="15363" width="11" style="869" customWidth="1"/>
    <col min="15364" max="15364" width="3" style="869" customWidth="1"/>
    <col min="15365" max="15365" width="12.125" style="869" customWidth="1"/>
    <col min="15366" max="15366" width="9.375" style="869" customWidth="1"/>
    <col min="15367" max="15367" width="6.625" style="869" customWidth="1"/>
    <col min="15368" max="15368" width="9" style="869"/>
    <col min="15369" max="15369" width="6.625" style="869" customWidth="1"/>
    <col min="15370" max="15370" width="9" style="869"/>
    <col min="15371" max="15371" width="10.625" style="869" customWidth="1"/>
    <col min="15372" max="15372" width="14.25" style="869" customWidth="1"/>
    <col min="15373" max="15373" width="8.75" style="869" customWidth="1"/>
    <col min="15374" max="15374" width="11.125" style="869" customWidth="1"/>
    <col min="15375" max="15616" width="9" style="869"/>
    <col min="15617" max="15617" width="3.75" style="869" customWidth="1"/>
    <col min="15618" max="15618" width="3" style="869" customWidth="1"/>
    <col min="15619" max="15619" width="11" style="869" customWidth="1"/>
    <col min="15620" max="15620" width="3" style="869" customWidth="1"/>
    <col min="15621" max="15621" width="12.125" style="869" customWidth="1"/>
    <col min="15622" max="15622" width="9.375" style="869" customWidth="1"/>
    <col min="15623" max="15623" width="6.625" style="869" customWidth="1"/>
    <col min="15624" max="15624" width="9" style="869"/>
    <col min="15625" max="15625" width="6.625" style="869" customWidth="1"/>
    <col min="15626" max="15626" width="9" style="869"/>
    <col min="15627" max="15627" width="10.625" style="869" customWidth="1"/>
    <col min="15628" max="15628" width="14.25" style="869" customWidth="1"/>
    <col min="15629" max="15629" width="8.75" style="869" customWidth="1"/>
    <col min="15630" max="15630" width="11.125" style="869" customWidth="1"/>
    <col min="15631" max="15872" width="9" style="869"/>
    <col min="15873" max="15873" width="3.75" style="869" customWidth="1"/>
    <col min="15874" max="15874" width="3" style="869" customWidth="1"/>
    <col min="15875" max="15875" width="11" style="869" customWidth="1"/>
    <col min="15876" max="15876" width="3" style="869" customWidth="1"/>
    <col min="15877" max="15877" width="12.125" style="869" customWidth="1"/>
    <col min="15878" max="15878" width="9.375" style="869" customWidth="1"/>
    <col min="15879" max="15879" width="6.625" style="869" customWidth="1"/>
    <col min="15880" max="15880" width="9" style="869"/>
    <col min="15881" max="15881" width="6.625" style="869" customWidth="1"/>
    <col min="15882" max="15882" width="9" style="869"/>
    <col min="15883" max="15883" width="10.625" style="869" customWidth="1"/>
    <col min="15884" max="15884" width="14.25" style="869" customWidth="1"/>
    <col min="15885" max="15885" width="8.75" style="869" customWidth="1"/>
    <col min="15886" max="15886" width="11.125" style="869" customWidth="1"/>
    <col min="15887" max="16128" width="9" style="869"/>
    <col min="16129" max="16129" width="3.75" style="869" customWidth="1"/>
    <col min="16130" max="16130" width="3" style="869" customWidth="1"/>
    <col min="16131" max="16131" width="11" style="869" customWidth="1"/>
    <col min="16132" max="16132" width="3" style="869" customWidth="1"/>
    <col min="16133" max="16133" width="12.125" style="869" customWidth="1"/>
    <col min="16134" max="16134" width="9.375" style="869" customWidth="1"/>
    <col min="16135" max="16135" width="6.625" style="869" customWidth="1"/>
    <col min="16136" max="16136" width="9" style="869"/>
    <col min="16137" max="16137" width="6.625" style="869" customWidth="1"/>
    <col min="16138" max="16138" width="9" style="869"/>
    <col min="16139" max="16139" width="10.625" style="869" customWidth="1"/>
    <col min="16140" max="16140" width="14.25" style="869" customWidth="1"/>
    <col min="16141" max="16141" width="8.75" style="869" customWidth="1"/>
    <col min="16142" max="16142" width="11.125" style="869" customWidth="1"/>
    <col min="16143" max="16384" width="9" style="869"/>
  </cols>
  <sheetData>
    <row r="1" spans="1:21" ht="14.25" thickBot="1">
      <c r="L1" s="869" t="s">
        <v>1684</v>
      </c>
      <c r="U1" s="1489"/>
    </row>
    <row r="2" spans="1:21" ht="22.5" customHeight="1" thickTop="1" thickBot="1">
      <c r="A2" s="1490"/>
      <c r="B2" s="1491"/>
      <c r="C2" s="1491"/>
      <c r="D2" s="1491"/>
      <c r="E2" s="1491"/>
      <c r="F2" s="1491"/>
      <c r="G2" s="1491"/>
      <c r="H2" s="1491"/>
      <c r="J2" s="3293"/>
      <c r="K2" s="3294"/>
      <c r="L2" s="3294"/>
      <c r="M2" s="3295"/>
    </row>
    <row r="3" spans="1:21" ht="22.5" customHeight="1" thickTop="1">
      <c r="A3" s="1490"/>
      <c r="B3" s="1491"/>
      <c r="C3" s="1492" t="s">
        <v>1685</v>
      </c>
      <c r="D3" s="1491"/>
      <c r="E3" s="1491"/>
      <c r="F3" s="1491"/>
      <c r="G3" s="1491"/>
      <c r="H3" s="1491"/>
      <c r="J3" s="1493"/>
      <c r="K3" s="1493"/>
      <c r="L3" s="1493"/>
      <c r="M3" s="1493"/>
    </row>
    <row r="4" spans="1:21">
      <c r="J4" s="869" t="str">
        <f>IF(様式5!AH26="○","IT関係の資格取得を目指す訓練コースです","")</f>
        <v/>
      </c>
    </row>
    <row r="5" spans="1:21">
      <c r="A5" s="1494" t="s">
        <v>1686</v>
      </c>
      <c r="J5" s="869" t="str">
        <f>IF(様式5!AH27="○","Webデザイン関係の資格取得を目指す訓練コースです","")</f>
        <v/>
      </c>
    </row>
    <row r="6" spans="1:21">
      <c r="B6" s="3296" t="str">
        <f>様式5!F17</f>
        <v>育児・介護中の者、居住地域に訓練実施機関がない者、在職中の者等、訓練の受講に当たり特に配慮を必要とする者</v>
      </c>
      <c r="C6" s="3296"/>
      <c r="D6" s="3296"/>
      <c r="E6" s="3296"/>
      <c r="F6" s="3296"/>
      <c r="G6" s="3296"/>
      <c r="H6" s="3296"/>
      <c r="J6" s="869" t="str">
        <f>IF(様式5!AH28="○","DX推進スキル標準対応の訓練コースです","")</f>
        <v/>
      </c>
    </row>
    <row r="7" spans="1:21">
      <c r="A7" s="1494" t="s">
        <v>1687</v>
      </c>
    </row>
    <row r="8" spans="1:21" ht="28.5" customHeight="1">
      <c r="B8" s="3297">
        <f>様式5!F20</f>
        <v>0</v>
      </c>
      <c r="C8" s="3298"/>
      <c r="D8" s="3298"/>
      <c r="E8" s="3298"/>
      <c r="F8" s="3298"/>
      <c r="G8" s="3298"/>
      <c r="H8" s="3298"/>
      <c r="I8" s="3298"/>
      <c r="J8" s="3298"/>
      <c r="K8" s="3298"/>
      <c r="L8" s="3298"/>
      <c r="M8" s="3298"/>
    </row>
    <row r="9" spans="1:21">
      <c r="A9" s="1494" t="s">
        <v>1688</v>
      </c>
    </row>
    <row r="10" spans="1:21" ht="29.25" customHeight="1">
      <c r="B10" s="3299" t="str">
        <f>IF(ISBLANK(様式5!$H$21),"",DBCS(SUBSTITUTE(様式5!$H$21&amp;"　"&amp;様式5!$Y$21&amp;IF(様式5!$AH$21="✔","（任意受験）",""),CHAR(10),"　")&amp;IF(ISBLANK(様式5!$H$22),"",SUBSTITUTE("、"&amp;様式5!$H$22&amp;"　"&amp;様式5!$Y$22&amp;IF(様式5!$AH$22="✔","（任意受験）",""),CHAR(10),"　")&amp;IF(ISBLANK(様式5!$H$23),"",SUBSTITUTE("、"&amp;様式5!$H$23&amp;"　"&amp;様式5!$Y$23&amp;IF(様式5!$AH$23="✔","（任意受験）",""),CHAR(10),"　")&amp;IF(ISBLANK(様式5!$H$24),"",SUBSTITUTE("、"&amp;様式5!$H$24&amp;"　"&amp;様式5!$Y$24&amp;IF(様式5!$AH$24="✔","（任意受験）",""),CHAR(10),"　")&amp;IF(ISBLANK(様式5!$H$25),"",SUBSTITUTE("、"&amp;様式5!$H$25&amp;"　"&amp;様式5!$Y$25&amp;IF(様式5!$AH$24="✔","（任意受験）",""),CHAR(10),"　")))))))</f>
        <v/>
      </c>
      <c r="C10" s="3300"/>
      <c r="D10" s="3300"/>
      <c r="E10" s="3300"/>
      <c r="F10" s="3300"/>
      <c r="G10" s="3300"/>
      <c r="H10" s="3300"/>
      <c r="I10" s="3300"/>
      <c r="J10" s="3300"/>
      <c r="K10" s="3300"/>
      <c r="L10" s="3300"/>
      <c r="M10" s="3300"/>
    </row>
    <row r="11" spans="1:21">
      <c r="A11" s="1494" t="s">
        <v>1689</v>
      </c>
    </row>
    <row r="12" spans="1:21" ht="6" customHeight="1"/>
    <row r="13" spans="1:21">
      <c r="A13" s="3301" t="s">
        <v>1690</v>
      </c>
      <c r="B13" s="3302"/>
      <c r="C13" s="3302"/>
      <c r="D13" s="3302"/>
      <c r="E13" s="3303"/>
      <c r="F13" s="1495"/>
      <c r="G13" s="1495"/>
      <c r="H13" s="1495"/>
      <c r="I13" s="1495" t="s">
        <v>1691</v>
      </c>
      <c r="J13" s="1495"/>
      <c r="K13" s="1495"/>
      <c r="L13" s="1496"/>
      <c r="M13" s="1497" t="s">
        <v>1692</v>
      </c>
    </row>
    <row r="14" spans="1:21" ht="19.5" customHeight="1">
      <c r="A14" s="3276" t="s">
        <v>1693</v>
      </c>
      <c r="B14" s="3277"/>
      <c r="C14" s="3282" t="str">
        <f>IF(様式5!C31=0,"",様式5!C31)</f>
        <v/>
      </c>
      <c r="D14" s="3283"/>
      <c r="E14" s="3284"/>
      <c r="F14" s="3285" t="str">
        <f>IF(様式5!K31=0,"",様式5!K31)</f>
        <v/>
      </c>
      <c r="G14" s="3286"/>
      <c r="H14" s="3286"/>
      <c r="I14" s="3286"/>
      <c r="J14" s="3286"/>
      <c r="K14" s="3286"/>
      <c r="L14" s="3286"/>
      <c r="M14" s="1498" t="str">
        <f>IF(様式5!AI31=0,"",様式5!AI31)</f>
        <v/>
      </c>
    </row>
    <row r="15" spans="1:21" ht="19.5" customHeight="1">
      <c r="A15" s="3278"/>
      <c r="B15" s="3279"/>
      <c r="C15" s="3287" t="str">
        <f>IF(様式5!C32=0,"",様式5!C32)</f>
        <v/>
      </c>
      <c r="D15" s="3288"/>
      <c r="E15" s="3289"/>
      <c r="F15" s="3290" t="str">
        <f>IF(様式5!K32=0,"",様式5!K32)</f>
        <v/>
      </c>
      <c r="G15" s="3291"/>
      <c r="H15" s="3291"/>
      <c r="I15" s="3291"/>
      <c r="J15" s="3291"/>
      <c r="K15" s="3291"/>
      <c r="L15" s="3292"/>
      <c r="M15" s="1499" t="str">
        <f>IF(様式5!AI32=0,"",様式5!AI32)</f>
        <v/>
      </c>
    </row>
    <row r="16" spans="1:21" ht="19.5" customHeight="1">
      <c r="A16" s="3278"/>
      <c r="B16" s="3279"/>
      <c r="C16" s="3287" t="str">
        <f>IF(様式5!C33=0,"",様式5!C33)</f>
        <v/>
      </c>
      <c r="D16" s="3288"/>
      <c r="E16" s="3289"/>
      <c r="F16" s="3290" t="str">
        <f>IF(様式5!K33=0,"",様式5!K33)</f>
        <v/>
      </c>
      <c r="G16" s="3291"/>
      <c r="H16" s="3291"/>
      <c r="I16" s="3291"/>
      <c r="J16" s="3291"/>
      <c r="K16" s="3291"/>
      <c r="L16" s="3292"/>
      <c r="M16" s="1499" t="str">
        <f>IF(様式5!AI33=0,"",様式5!AI33)</f>
        <v/>
      </c>
    </row>
    <row r="17" spans="1:13" ht="19.5" customHeight="1">
      <c r="A17" s="3278"/>
      <c r="B17" s="3279"/>
      <c r="C17" s="3287" t="str">
        <f>IF(様式5!C34=0,"",様式5!C34)</f>
        <v/>
      </c>
      <c r="D17" s="3288"/>
      <c r="E17" s="3289"/>
      <c r="F17" s="3290" t="str">
        <f>IF(様式5!K34=0,"",様式5!K34)</f>
        <v/>
      </c>
      <c r="G17" s="3291"/>
      <c r="H17" s="3291"/>
      <c r="I17" s="3291"/>
      <c r="J17" s="3291"/>
      <c r="K17" s="3291"/>
      <c r="L17" s="3292"/>
      <c r="M17" s="1499" t="str">
        <f>IF(様式5!AI34=0,"",様式5!AI34)</f>
        <v/>
      </c>
    </row>
    <row r="18" spans="1:13" ht="19.5" customHeight="1">
      <c r="A18" s="3278"/>
      <c r="B18" s="3279"/>
      <c r="C18" s="3287" t="str">
        <f>IF(様式5!C35=0,"",様式5!C35)</f>
        <v/>
      </c>
      <c r="D18" s="3288"/>
      <c r="E18" s="3289"/>
      <c r="F18" s="3290" t="str">
        <f>IF(様式5!K35=0,"",様式5!K35)</f>
        <v/>
      </c>
      <c r="G18" s="3291"/>
      <c r="H18" s="3291"/>
      <c r="I18" s="3291"/>
      <c r="J18" s="3291"/>
      <c r="K18" s="3291"/>
      <c r="L18" s="3292"/>
      <c r="M18" s="1499" t="str">
        <f>IF(様式5!AI35=0,"",様式5!AI35)</f>
        <v/>
      </c>
    </row>
    <row r="19" spans="1:13" ht="19.5" customHeight="1">
      <c r="A19" s="3278"/>
      <c r="B19" s="3279"/>
      <c r="C19" s="3287" t="str">
        <f>IF(様式5!C36=0,"",様式5!C36)</f>
        <v/>
      </c>
      <c r="D19" s="3288"/>
      <c r="E19" s="3289"/>
      <c r="F19" s="3290" t="str">
        <f>IF(様式5!K36=0,"",様式5!K36)</f>
        <v/>
      </c>
      <c r="G19" s="3291"/>
      <c r="H19" s="3291"/>
      <c r="I19" s="3291"/>
      <c r="J19" s="3291"/>
      <c r="K19" s="3291"/>
      <c r="L19" s="3292"/>
      <c r="M19" s="1499" t="str">
        <f>IF(様式5!AI36=0,"",様式5!AI36)</f>
        <v/>
      </c>
    </row>
    <row r="20" spans="1:13" ht="19.5" customHeight="1">
      <c r="A20" s="3278"/>
      <c r="B20" s="3279"/>
      <c r="C20" s="3287" t="str">
        <f>IF(様式5!C37=0,"",様式5!C37)</f>
        <v/>
      </c>
      <c r="D20" s="3288"/>
      <c r="E20" s="3289"/>
      <c r="F20" s="3290" t="str">
        <f>IF(様式5!K37=0,"",様式5!K37)</f>
        <v/>
      </c>
      <c r="G20" s="3291"/>
      <c r="H20" s="3291"/>
      <c r="I20" s="3291"/>
      <c r="J20" s="3291"/>
      <c r="K20" s="3291"/>
      <c r="L20" s="3292"/>
      <c r="M20" s="1499" t="str">
        <f>IF(様式5!AI37=0,"",様式5!AI37)</f>
        <v/>
      </c>
    </row>
    <row r="21" spans="1:13" ht="19.5" customHeight="1">
      <c r="A21" s="3278"/>
      <c r="B21" s="3279"/>
      <c r="C21" s="3287" t="str">
        <f>IF(様式5!C38=0,"",様式5!C38)</f>
        <v/>
      </c>
      <c r="D21" s="3288"/>
      <c r="E21" s="3289"/>
      <c r="F21" s="3290" t="str">
        <f>IF(様式5!K38=0,"",様式5!K38)</f>
        <v/>
      </c>
      <c r="G21" s="3291"/>
      <c r="H21" s="3291"/>
      <c r="I21" s="3291"/>
      <c r="J21" s="3291"/>
      <c r="K21" s="3291"/>
      <c r="L21" s="3292"/>
      <c r="M21" s="1499" t="str">
        <f>IF(様式5!AI38=0,"",様式5!AI38)</f>
        <v/>
      </c>
    </row>
    <row r="22" spans="1:13" ht="19.5" customHeight="1">
      <c r="A22" s="3278"/>
      <c r="B22" s="3279"/>
      <c r="C22" s="3287" t="str">
        <f>IF(様式5!C39=0,"",様式5!C39)</f>
        <v/>
      </c>
      <c r="D22" s="3288"/>
      <c r="E22" s="3289"/>
      <c r="F22" s="3290" t="str">
        <f>IF(様式5!K39=0,"",様式5!K39)</f>
        <v/>
      </c>
      <c r="G22" s="3291"/>
      <c r="H22" s="3291"/>
      <c r="I22" s="3291"/>
      <c r="J22" s="3291"/>
      <c r="K22" s="3291"/>
      <c r="L22" s="3292"/>
      <c r="M22" s="1499" t="str">
        <f>IF(様式5!AI39=0,"",様式5!AI39)</f>
        <v/>
      </c>
    </row>
    <row r="23" spans="1:13" ht="19.5" customHeight="1">
      <c r="A23" s="3280"/>
      <c r="B23" s="3281"/>
      <c r="C23" s="3304" t="str">
        <f>IF(様式5!C40=0,"",様式5!C40)</f>
        <v/>
      </c>
      <c r="D23" s="3305"/>
      <c r="E23" s="3306"/>
      <c r="F23" s="3307" t="str">
        <f>IF(様式5!K40=0,"",様式5!K40)</f>
        <v/>
      </c>
      <c r="G23" s="3308"/>
      <c r="H23" s="3308"/>
      <c r="I23" s="3308"/>
      <c r="J23" s="3308"/>
      <c r="K23" s="3308"/>
      <c r="L23" s="3309"/>
      <c r="M23" s="1500" t="str">
        <f>IF(様式5!AI40=0,"",様式5!AI40)</f>
        <v/>
      </c>
    </row>
    <row r="24" spans="1:13" ht="19.5" customHeight="1">
      <c r="A24" s="3276" t="s">
        <v>1694</v>
      </c>
      <c r="B24" s="3330"/>
      <c r="C24" s="3282" t="str">
        <f>IF(様式5!C41=0,"",様式5!C41)</f>
        <v/>
      </c>
      <c r="D24" s="3283"/>
      <c r="E24" s="3284"/>
      <c r="F24" s="3310" t="str">
        <f>IF(様式5!K41=0,"",様式5!K41)</f>
        <v/>
      </c>
      <c r="G24" s="3311"/>
      <c r="H24" s="3311"/>
      <c r="I24" s="3311"/>
      <c r="J24" s="3311"/>
      <c r="K24" s="3311"/>
      <c r="L24" s="3311"/>
      <c r="M24" s="1498" t="str">
        <f>IF(様式5!AI41=0,"",様式5!AI41)</f>
        <v/>
      </c>
    </row>
    <row r="25" spans="1:13" ht="19.5" customHeight="1">
      <c r="A25" s="3278"/>
      <c r="B25" s="3331"/>
      <c r="C25" s="3287" t="str">
        <f>IF(様式5!C42=0,"",様式5!C42)</f>
        <v/>
      </c>
      <c r="D25" s="3288"/>
      <c r="E25" s="3289"/>
      <c r="F25" s="3290" t="str">
        <f>IF(様式5!K42=0,"",様式5!K42)</f>
        <v/>
      </c>
      <c r="G25" s="3291"/>
      <c r="H25" s="3291"/>
      <c r="I25" s="3291"/>
      <c r="J25" s="3291"/>
      <c r="K25" s="3291"/>
      <c r="L25" s="3291"/>
      <c r="M25" s="1499" t="str">
        <f>IF(様式5!AI42=0,"",様式5!AI42)</f>
        <v/>
      </c>
    </row>
    <row r="26" spans="1:13" ht="19.5" customHeight="1">
      <c r="A26" s="3278"/>
      <c r="B26" s="3331"/>
      <c r="C26" s="3287" t="str">
        <f>IF(様式5!C43=0,"",様式5!C43)</f>
        <v/>
      </c>
      <c r="D26" s="3288"/>
      <c r="E26" s="3289"/>
      <c r="F26" s="3290" t="str">
        <f>IF(様式5!K43=0,"",様式5!K43)</f>
        <v/>
      </c>
      <c r="G26" s="3291"/>
      <c r="H26" s="3291"/>
      <c r="I26" s="3291"/>
      <c r="J26" s="3291"/>
      <c r="K26" s="3291"/>
      <c r="L26" s="3291"/>
      <c r="M26" s="1499" t="str">
        <f>IF(様式5!AI43=0,"",様式5!AI43)</f>
        <v/>
      </c>
    </row>
    <row r="27" spans="1:13" ht="19.5" customHeight="1">
      <c r="A27" s="3278"/>
      <c r="B27" s="3331"/>
      <c r="C27" s="3287" t="str">
        <f>IF(様式5!C44=0,"",様式5!C44)</f>
        <v/>
      </c>
      <c r="D27" s="3288"/>
      <c r="E27" s="3289"/>
      <c r="F27" s="3290" t="str">
        <f>IF(様式5!K44=0,"",様式5!K44)</f>
        <v/>
      </c>
      <c r="G27" s="3291"/>
      <c r="H27" s="3291"/>
      <c r="I27" s="3291"/>
      <c r="J27" s="3291"/>
      <c r="K27" s="3291"/>
      <c r="L27" s="3291"/>
      <c r="M27" s="1499" t="str">
        <f>IF(様式5!AI44=0,"",様式5!AI44)</f>
        <v/>
      </c>
    </row>
    <row r="28" spans="1:13" ht="19.5" customHeight="1">
      <c r="A28" s="3278"/>
      <c r="B28" s="3331"/>
      <c r="C28" s="3287" t="str">
        <f>IF(様式5!C45=0,"",様式5!C45)</f>
        <v/>
      </c>
      <c r="D28" s="3288"/>
      <c r="E28" s="3289"/>
      <c r="F28" s="3290" t="str">
        <f>IF(様式5!K45=0,"",様式5!K45)</f>
        <v/>
      </c>
      <c r="G28" s="3291"/>
      <c r="H28" s="3291"/>
      <c r="I28" s="3291"/>
      <c r="J28" s="3291"/>
      <c r="K28" s="3291"/>
      <c r="L28" s="3291"/>
      <c r="M28" s="1499" t="str">
        <f>IF(様式5!AI45=0,"",様式5!AI45)</f>
        <v/>
      </c>
    </row>
    <row r="29" spans="1:13" ht="19.5" customHeight="1">
      <c r="A29" s="3278"/>
      <c r="B29" s="3331"/>
      <c r="C29" s="3287" t="str">
        <f>IF(様式5!C46=0,"",様式5!C46)</f>
        <v/>
      </c>
      <c r="D29" s="3288"/>
      <c r="E29" s="3289"/>
      <c r="F29" s="3290" t="str">
        <f>IF(様式5!K46=0,"",様式5!K46)</f>
        <v/>
      </c>
      <c r="G29" s="3291"/>
      <c r="H29" s="3291"/>
      <c r="I29" s="3291"/>
      <c r="J29" s="3291"/>
      <c r="K29" s="3291"/>
      <c r="L29" s="3291"/>
      <c r="M29" s="1499" t="str">
        <f>IF(様式5!AI46=0,"",様式5!AI46)</f>
        <v/>
      </c>
    </row>
    <row r="30" spans="1:13" ht="19.5" customHeight="1">
      <c r="A30" s="3278"/>
      <c r="B30" s="3331"/>
      <c r="C30" s="3287" t="str">
        <f>IF(様式5!C47=0,"",様式5!C47)</f>
        <v/>
      </c>
      <c r="D30" s="3288"/>
      <c r="E30" s="3289"/>
      <c r="F30" s="3290" t="str">
        <f>IF(様式5!K47=0,"",様式5!K47)</f>
        <v/>
      </c>
      <c r="G30" s="3291"/>
      <c r="H30" s="3291"/>
      <c r="I30" s="3291"/>
      <c r="J30" s="3291"/>
      <c r="K30" s="3291"/>
      <c r="L30" s="3291"/>
      <c r="M30" s="1499" t="str">
        <f>IF(様式5!AI47=0,"",様式5!AI47)</f>
        <v/>
      </c>
    </row>
    <row r="31" spans="1:13" ht="19.5" customHeight="1">
      <c r="A31" s="3278"/>
      <c r="B31" s="3331"/>
      <c r="C31" s="3287" t="str">
        <f>IF(様式5!C48=0,"",様式5!C48)</f>
        <v/>
      </c>
      <c r="D31" s="3288"/>
      <c r="E31" s="3289"/>
      <c r="F31" s="3290" t="str">
        <f>IF(様式5!K48=0,"",様式5!K48)</f>
        <v/>
      </c>
      <c r="G31" s="3291"/>
      <c r="H31" s="3291"/>
      <c r="I31" s="3291"/>
      <c r="J31" s="3291"/>
      <c r="K31" s="3291"/>
      <c r="L31" s="3291"/>
      <c r="M31" s="1499" t="str">
        <f>IF(様式5!AI48=0,"",様式5!AI48)</f>
        <v/>
      </c>
    </row>
    <row r="32" spans="1:13" ht="19.5" customHeight="1">
      <c r="A32" s="3278"/>
      <c r="B32" s="3331"/>
      <c r="C32" s="3287" t="str">
        <f>IF(様式5!C49=0,"",様式5!C49)</f>
        <v/>
      </c>
      <c r="D32" s="3288"/>
      <c r="E32" s="3289"/>
      <c r="F32" s="3290" t="str">
        <f>IF(様式5!K49=0,"",様式5!K49)</f>
        <v/>
      </c>
      <c r="G32" s="3291"/>
      <c r="H32" s="3291"/>
      <c r="I32" s="3291"/>
      <c r="J32" s="3291"/>
      <c r="K32" s="3291"/>
      <c r="L32" s="3291"/>
      <c r="M32" s="1499" t="str">
        <f>IF(様式5!AI49=0,"",様式5!AI49)</f>
        <v/>
      </c>
    </row>
    <row r="33" spans="1:15" ht="19.5" customHeight="1">
      <c r="A33" s="3280"/>
      <c r="B33" s="3332"/>
      <c r="C33" s="3304" t="str">
        <f>IF(様式5!C50=0,"",様式5!C50)</f>
        <v/>
      </c>
      <c r="D33" s="3305"/>
      <c r="E33" s="3306"/>
      <c r="F33" s="3310" t="str">
        <f>IF(様式5!K50=0,"",様式5!K50)</f>
        <v/>
      </c>
      <c r="G33" s="3311"/>
      <c r="H33" s="3311"/>
      <c r="I33" s="3311"/>
      <c r="J33" s="3311"/>
      <c r="K33" s="3311"/>
      <c r="L33" s="3311"/>
      <c r="M33" s="1500" t="str">
        <f>IF(様式5!AI50=0,"",様式5!AI50)</f>
        <v/>
      </c>
      <c r="O33" s="1488"/>
    </row>
    <row r="34" spans="1:15" ht="19.5" customHeight="1">
      <c r="A34" s="3301" t="s">
        <v>1695</v>
      </c>
      <c r="B34" s="3302"/>
      <c r="C34" s="3314"/>
      <c r="D34" s="3314"/>
      <c r="E34" s="3315"/>
      <c r="F34" s="3316" t="str">
        <f>様式5!K51&amp;様式5!L51&amp;"                   "&amp;様式5!P51&amp;様式5!Q51</f>
        <v>実施しない                   実施する</v>
      </c>
      <c r="G34" s="3317"/>
      <c r="H34" s="3318"/>
      <c r="I34" s="3318"/>
      <c r="J34" s="3318"/>
      <c r="K34" s="3318"/>
      <c r="L34" s="1501"/>
      <c r="M34" s="1502" t="str">
        <f>IF(様式5!AI51=0,"",様式5!AI51)</f>
        <v/>
      </c>
    </row>
    <row r="35" spans="1:15" ht="19.5" customHeight="1">
      <c r="A35" s="3319" t="s">
        <v>1696</v>
      </c>
      <c r="B35" s="3320"/>
      <c r="C35" s="3320"/>
      <c r="D35" s="3320"/>
      <c r="E35" s="3320"/>
      <c r="F35" s="3323" t="str">
        <f>IF(様式5!K52=0,"",様式5!K52)</f>
        <v/>
      </c>
      <c r="G35" s="3324"/>
      <c r="H35" s="3317" t="str">
        <f>IF(様式5!N52=0,"",様式5!N52)</f>
        <v/>
      </c>
      <c r="I35" s="3317"/>
      <c r="J35" s="3317"/>
      <c r="K35" s="3317"/>
      <c r="L35" s="3325"/>
      <c r="M35" s="1498" t="str">
        <f>IF(様式5!AI52=0,"",様式5!AI52)</f>
        <v/>
      </c>
    </row>
    <row r="36" spans="1:15" ht="18.75" customHeight="1">
      <c r="A36" s="3321"/>
      <c r="B36" s="3312"/>
      <c r="C36" s="3312"/>
      <c r="D36" s="3312"/>
      <c r="E36" s="3312"/>
      <c r="F36" s="3326" t="str">
        <f>IF(様式5!K53=0,"",様式5!K53)</f>
        <v/>
      </c>
      <c r="G36" s="3327"/>
      <c r="H36" s="3328" t="str">
        <f>IF(様式5!N53=0,"",様式5!N53)</f>
        <v/>
      </c>
      <c r="I36" s="3328"/>
      <c r="J36" s="3328"/>
      <c r="K36" s="3328"/>
      <c r="L36" s="3329"/>
      <c r="M36" s="1499" t="str">
        <f>IF(様式5!AI53=0,"",様式5!AI53)</f>
        <v/>
      </c>
    </row>
    <row r="37" spans="1:15" ht="18.75" customHeight="1">
      <c r="A37" s="3321"/>
      <c r="B37" s="3312"/>
      <c r="C37" s="3312"/>
      <c r="D37" s="3312"/>
      <c r="E37" s="3312"/>
      <c r="F37" s="3326" t="str">
        <f>IF(様式5!K54=0,"",様式5!K54)</f>
        <v/>
      </c>
      <c r="G37" s="3327"/>
      <c r="H37" s="3328" t="str">
        <f>IF(様式5!N54=0,"",様式5!N54)</f>
        <v/>
      </c>
      <c r="I37" s="3328"/>
      <c r="J37" s="3328"/>
      <c r="K37" s="3328"/>
      <c r="L37" s="3329"/>
      <c r="M37" s="1499" t="str">
        <f>IF(様式5!AI54=0,"",様式5!AI54)</f>
        <v/>
      </c>
    </row>
    <row r="38" spans="1:15" ht="18.75" customHeight="1">
      <c r="A38" s="3322"/>
      <c r="B38" s="3314"/>
      <c r="C38" s="3314"/>
      <c r="D38" s="3314"/>
      <c r="E38" s="3314"/>
      <c r="F38" s="3333" t="str">
        <f>IF(様式5!K55=0,"",様式5!K55)</f>
        <v/>
      </c>
      <c r="G38" s="3334"/>
      <c r="H38" s="3335" t="str">
        <f>IF(様式5!N55=0,"",様式5!N55)</f>
        <v/>
      </c>
      <c r="I38" s="3335"/>
      <c r="J38" s="3335"/>
      <c r="K38" s="3335"/>
      <c r="L38" s="3336"/>
      <c r="M38" s="1500" t="str">
        <f>IF(様式5!AI55=0,"",様式5!AI55)</f>
        <v/>
      </c>
    </row>
    <row r="39" spans="1:15" ht="18.75" customHeight="1">
      <c r="A39" s="3337" t="str">
        <f>様式5!B56</f>
        <v>訓練時間総合計</v>
      </c>
      <c r="B39" s="3337"/>
      <c r="C39" s="3337"/>
      <c r="D39" s="3338">
        <f>様式5!G56</f>
        <v>0</v>
      </c>
      <c r="E39" s="3338"/>
      <c r="F39" s="1503" t="str">
        <f>様式5!K56</f>
        <v>学科</v>
      </c>
      <c r="G39" s="1504">
        <f>様式5!N56</f>
        <v>0</v>
      </c>
      <c r="H39" s="1505" t="str">
        <f>様式5!Q56</f>
        <v>実技</v>
      </c>
      <c r="I39" s="1506">
        <f>様式5!T56</f>
        <v>0</v>
      </c>
      <c r="J39" s="1505" t="str">
        <f>様式5!W56</f>
        <v>企業実習</v>
      </c>
      <c r="K39" s="1506">
        <f>様式5!Z56</f>
        <v>0</v>
      </c>
      <c r="L39" s="1505" t="str">
        <f>様式5!AC56</f>
        <v>職場見学等</v>
      </c>
      <c r="M39" s="1507">
        <f>様式5!AF56</f>
        <v>0</v>
      </c>
    </row>
    <row r="40" spans="1:15" ht="18.75" customHeight="1">
      <c r="A40" s="3312"/>
      <c r="B40" s="3312"/>
      <c r="C40" s="3312"/>
      <c r="D40" s="3313"/>
      <c r="E40" s="3313"/>
      <c r="F40" s="1508"/>
      <c r="G40" s="1508"/>
      <c r="H40" s="1508"/>
      <c r="I40" s="1508"/>
      <c r="J40" s="1508"/>
      <c r="K40" s="1508"/>
      <c r="L40" s="1508"/>
      <c r="M40" s="1508"/>
    </row>
    <row r="41" spans="1:15" ht="18.75" customHeight="1">
      <c r="A41" s="1486"/>
      <c r="B41" s="1486"/>
      <c r="C41" s="1486"/>
      <c r="D41" s="1509"/>
      <c r="E41" s="1509"/>
      <c r="F41" s="1510"/>
      <c r="G41" s="1510"/>
      <c r="H41" s="1510"/>
      <c r="I41" s="1510"/>
      <c r="J41" s="1510"/>
      <c r="K41" s="1510"/>
      <c r="L41" s="1510"/>
      <c r="M41" s="1510"/>
    </row>
    <row r="42" spans="1:15" ht="18.75" customHeight="1"/>
    <row r="43" spans="1:15" s="1488" customFormat="1" ht="20.100000000000001" customHeight="1">
      <c r="A43" s="869"/>
      <c r="B43" s="869"/>
      <c r="C43" s="1511" t="s">
        <v>1697</v>
      </c>
      <c r="D43" s="869"/>
      <c r="E43" s="1512"/>
      <c r="F43" s="869"/>
      <c r="G43" s="869"/>
      <c r="H43" s="869"/>
      <c r="I43" s="869"/>
      <c r="J43" s="869"/>
      <c r="K43" s="869"/>
      <c r="L43" s="869"/>
      <c r="M43" s="869"/>
    </row>
    <row r="44" spans="1:15" s="1488" customFormat="1" ht="20.100000000000001" customHeight="1" thickBot="1">
      <c r="A44" s="869"/>
      <c r="B44" s="1488" t="s">
        <v>1698</v>
      </c>
      <c r="C44" s="869"/>
      <c r="D44" s="869"/>
      <c r="E44" s="869"/>
      <c r="F44" s="869"/>
      <c r="G44" s="869"/>
      <c r="H44" s="869"/>
      <c r="I44" s="869"/>
      <c r="J44" s="869"/>
      <c r="K44" s="869"/>
      <c r="L44" s="869"/>
      <c r="M44" s="869"/>
    </row>
    <row r="45" spans="1:15" s="1488" customFormat="1" ht="20.100000000000001" customHeight="1">
      <c r="A45" s="1512"/>
      <c r="B45" s="3339"/>
      <c r="C45" s="3340"/>
      <c r="D45" s="3341"/>
      <c r="E45" s="3342" t="s">
        <v>1699</v>
      </c>
      <c r="F45" s="3342"/>
      <c r="G45" s="1513" t="s">
        <v>1700</v>
      </c>
      <c r="H45" s="3343" t="s">
        <v>108</v>
      </c>
      <c r="I45" s="3342"/>
      <c r="J45" s="3344"/>
      <c r="K45" s="3343" t="s">
        <v>1701</v>
      </c>
      <c r="L45" s="3342"/>
      <c r="M45" s="3345"/>
    </row>
    <row r="46" spans="1:15">
      <c r="A46" s="1512"/>
      <c r="B46" s="3346" t="s">
        <v>1702</v>
      </c>
      <c r="C46" s="3347"/>
      <c r="D46" s="3348"/>
      <c r="E46" s="3349">
        <f>様式1!L11</f>
        <v>0</v>
      </c>
      <c r="F46" s="3349"/>
      <c r="G46" s="1514" t="str">
        <f>様式4!C9</f>
        <v/>
      </c>
      <c r="H46" s="3350" t="str">
        <f>様式4!E9</f>
        <v/>
      </c>
      <c r="I46" s="3349"/>
      <c r="J46" s="3351"/>
      <c r="K46" s="3350">
        <f>様式4!M10</f>
        <v>0</v>
      </c>
      <c r="L46" s="3349"/>
      <c r="M46" s="3352"/>
    </row>
    <row r="47" spans="1:15">
      <c r="A47" s="1512"/>
      <c r="B47" s="3353" t="s">
        <v>1703</v>
      </c>
      <c r="C47" s="3354"/>
      <c r="D47" s="3355"/>
      <c r="E47" s="3349">
        <f>様式1!F40</f>
        <v>0</v>
      </c>
      <c r="F47" s="3349"/>
      <c r="G47" s="1514" t="str">
        <f>様式4!C22</f>
        <v/>
      </c>
      <c r="H47" s="3350" t="str">
        <f>様式4!E22</f>
        <v>　</v>
      </c>
      <c r="I47" s="3349"/>
      <c r="J47" s="3351"/>
      <c r="K47" s="3350">
        <f>様式4!M23</f>
        <v>0</v>
      </c>
      <c r="L47" s="3349"/>
      <c r="M47" s="3352"/>
    </row>
    <row r="48" spans="1:15" ht="14.25" thickBot="1">
      <c r="A48" s="1512"/>
      <c r="B48" s="3356" t="s">
        <v>1704</v>
      </c>
      <c r="C48" s="3357"/>
      <c r="D48" s="3358"/>
      <c r="E48" s="3359"/>
      <c r="F48" s="3359"/>
      <c r="G48" s="1515"/>
      <c r="H48" s="3360"/>
      <c r="I48" s="3359"/>
      <c r="J48" s="3361"/>
      <c r="K48" s="3360"/>
      <c r="L48" s="3359"/>
      <c r="M48" s="3362"/>
    </row>
    <row r="49" spans="1:4" ht="15.75" customHeight="1">
      <c r="A49" s="1512"/>
      <c r="B49" s="1512"/>
      <c r="C49" s="1512"/>
      <c r="D49" s="1512"/>
    </row>
    <row r="50" spans="1:4" ht="15.75" customHeight="1">
      <c r="A50" s="1512"/>
      <c r="B50" s="1512"/>
      <c r="C50" s="1512"/>
      <c r="D50" s="1512"/>
    </row>
    <row r="51" spans="1:4" ht="15.75" customHeight="1">
      <c r="A51" s="1512"/>
      <c r="B51" s="1512"/>
      <c r="C51" s="1512"/>
      <c r="D51" s="1512"/>
    </row>
  </sheetData>
  <mergeCells count="78">
    <mergeCell ref="B48:D48"/>
    <mergeCell ref="E48:F48"/>
    <mergeCell ref="H48:J48"/>
    <mergeCell ref="K48:M48"/>
    <mergeCell ref="B46:D46"/>
    <mergeCell ref="E46:F46"/>
    <mergeCell ref="H46:J46"/>
    <mergeCell ref="K46:M46"/>
    <mergeCell ref="B47:D47"/>
    <mergeCell ref="E47:F47"/>
    <mergeCell ref="H47:J47"/>
    <mergeCell ref="K47:M47"/>
    <mergeCell ref="F38:G38"/>
    <mergeCell ref="H38:L38"/>
    <mergeCell ref="A39:C39"/>
    <mergeCell ref="D39:E39"/>
    <mergeCell ref="B45:D45"/>
    <mergeCell ref="E45:F45"/>
    <mergeCell ref="H45:J45"/>
    <mergeCell ref="K45:M45"/>
    <mergeCell ref="C32:E32"/>
    <mergeCell ref="F32:L32"/>
    <mergeCell ref="A40:C40"/>
    <mergeCell ref="D40:E40"/>
    <mergeCell ref="C33:E33"/>
    <mergeCell ref="F33:L33"/>
    <mergeCell ref="A34:E34"/>
    <mergeCell ref="F34:K34"/>
    <mergeCell ref="A35:E38"/>
    <mergeCell ref="F35:G35"/>
    <mergeCell ref="H35:L35"/>
    <mergeCell ref="F36:G36"/>
    <mergeCell ref="H36:L36"/>
    <mergeCell ref="F37:G37"/>
    <mergeCell ref="A24:B33"/>
    <mergeCell ref="H37:L37"/>
    <mergeCell ref="F28:L28"/>
    <mergeCell ref="C30:E30"/>
    <mergeCell ref="F30:L30"/>
    <mergeCell ref="C31:E31"/>
    <mergeCell ref="F31:L31"/>
    <mergeCell ref="F21:L21"/>
    <mergeCell ref="C29:E29"/>
    <mergeCell ref="F29:L29"/>
    <mergeCell ref="C22:E22"/>
    <mergeCell ref="F22:L22"/>
    <mergeCell ref="C23:E23"/>
    <mergeCell ref="F23:L23"/>
    <mergeCell ref="C24:E24"/>
    <mergeCell ref="F24:L24"/>
    <mergeCell ref="C25:E25"/>
    <mergeCell ref="F25:L25"/>
    <mergeCell ref="C26:E26"/>
    <mergeCell ref="F26:L26"/>
    <mergeCell ref="C27:E27"/>
    <mergeCell ref="F27:L27"/>
    <mergeCell ref="C28:E28"/>
    <mergeCell ref="J2:M2"/>
    <mergeCell ref="B6:H6"/>
    <mergeCell ref="B8:M8"/>
    <mergeCell ref="B10:M10"/>
    <mergeCell ref="A13:E13"/>
    <mergeCell ref="A14:B23"/>
    <mergeCell ref="C14:E14"/>
    <mergeCell ref="F14:L14"/>
    <mergeCell ref="C15:E15"/>
    <mergeCell ref="F15:L15"/>
    <mergeCell ref="C16:E16"/>
    <mergeCell ref="F16:L16"/>
    <mergeCell ref="C17:E17"/>
    <mergeCell ref="F17:L17"/>
    <mergeCell ref="C18:E18"/>
    <mergeCell ref="F18:L18"/>
    <mergeCell ref="C19:E19"/>
    <mergeCell ref="F19:L19"/>
    <mergeCell ref="C20:E20"/>
    <mergeCell ref="F20:L20"/>
    <mergeCell ref="C21:E21"/>
  </mergeCells>
  <phoneticPr fontId="14"/>
  <conditionalFormatting sqref="B10">
    <cfRule type="containsText" dxfId="138" priority="1" stopIfTrue="1" operator="containsText" text=",">
      <formula>NOT(ISERROR(SEARCH(",",B10)))</formula>
    </cfRule>
    <cfRule type="containsText" dxfId="137" priority="2" stopIfTrue="1" operator="containsText" text="&quot;">
      <formula>NOT(ISERROR(SEARCH("""",B10)))</formula>
    </cfRule>
  </conditionalFormatting>
  <conditionalFormatting sqref="E48:H48 K48">
    <cfRule type="cellIs" dxfId="136" priority="3" stopIfTrue="1" operator="equal">
      <formula>""</formula>
    </cfRule>
  </conditionalFormatting>
  <pageMargins left="0.7" right="0.7" top="0.75" bottom="0.75" header="0.3" footer="0.3"/>
  <pageSetup paperSize="9" scale="70"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A45"/>
  <sheetViews>
    <sheetView view="pageBreakPreview" zoomScale="40" zoomScaleNormal="40" zoomScaleSheetLayoutView="40" zoomScalePageLayoutView="85" workbookViewId="0">
      <selection activeCell="O9" sqref="O9"/>
    </sheetView>
  </sheetViews>
  <sheetFormatPr defaultColWidth="9" defaultRowHeight="20.100000000000001" customHeight="1"/>
  <cols>
    <col min="1" max="1" width="6.625" style="3" customWidth="1"/>
    <col min="2" max="2" width="6.75" style="3" customWidth="1"/>
    <col min="3" max="24" width="9.25" style="3" customWidth="1"/>
    <col min="25" max="25" width="12.5" style="3" customWidth="1"/>
    <col min="26" max="26" width="11.625" style="3" customWidth="1"/>
    <col min="27" max="27" width="16" style="3" customWidth="1"/>
    <col min="28" max="16384" width="9" style="3"/>
  </cols>
  <sheetData>
    <row r="1" spans="1:27" s="219" customFormat="1" ht="46.5" customHeight="1">
      <c r="Z1" s="220"/>
      <c r="AA1" s="237" t="s">
        <v>1621</v>
      </c>
    </row>
    <row r="2" spans="1:27" s="219" customFormat="1" ht="65.099999999999994" customHeight="1">
      <c r="A2" s="221"/>
      <c r="B2" s="221"/>
      <c r="C2" s="221"/>
    </row>
    <row r="3" spans="1:27" s="219" customFormat="1" ht="66.75" customHeight="1">
      <c r="A3" s="1594" t="s">
        <v>74</v>
      </c>
      <c r="B3" s="1594"/>
      <c r="C3" s="1594"/>
      <c r="D3" s="1594"/>
      <c r="E3" s="1594"/>
      <c r="F3" s="1594"/>
      <c r="G3" s="1594"/>
      <c r="H3" s="1594"/>
      <c r="I3" s="1594"/>
      <c r="J3" s="1594"/>
      <c r="K3" s="1594"/>
      <c r="L3" s="1594"/>
      <c r="M3" s="1594"/>
      <c r="N3" s="1594"/>
      <c r="O3" s="1594"/>
      <c r="P3" s="1594"/>
      <c r="Q3" s="1594"/>
      <c r="R3" s="1594"/>
      <c r="S3" s="1594"/>
      <c r="T3" s="1594"/>
      <c r="U3" s="1594"/>
      <c r="V3" s="1594"/>
      <c r="W3" s="1594"/>
      <c r="X3" s="1594"/>
      <c r="Y3" s="1594"/>
      <c r="Z3" s="1594"/>
      <c r="AA3" s="221"/>
    </row>
    <row r="4" spans="1:27" s="219" customFormat="1" ht="37.5" customHeight="1">
      <c r="A4" s="221"/>
      <c r="B4" s="221"/>
      <c r="C4" s="221"/>
    </row>
    <row r="5" spans="1:27" s="219" customFormat="1" ht="37.5" customHeight="1">
      <c r="U5" s="222"/>
      <c r="V5" s="1595" t="str">
        <f>IF(様式1!O3="","",様式1!O3)</f>
        <v/>
      </c>
      <c r="W5" s="1595"/>
      <c r="X5" s="1595"/>
      <c r="Y5" s="1595"/>
      <c r="Z5" s="1595"/>
    </row>
    <row r="6" spans="1:27" s="219" customFormat="1" ht="37.5" customHeight="1">
      <c r="A6" s="221"/>
      <c r="B6" s="221"/>
      <c r="C6" s="221"/>
    </row>
    <row r="7" spans="1:27" s="219" customFormat="1" ht="42" customHeight="1">
      <c r="A7" s="223" t="s">
        <v>75</v>
      </c>
      <c r="B7" s="223"/>
      <c r="C7" s="223"/>
    </row>
    <row r="8" spans="1:27" s="219" customFormat="1" ht="36.950000000000003" customHeight="1">
      <c r="A8" s="221"/>
      <c r="B8" s="221"/>
      <c r="C8" s="221"/>
      <c r="I8" s="224"/>
      <c r="M8" s="218" t="s">
        <v>351</v>
      </c>
    </row>
    <row r="9" spans="1:27" s="219" customFormat="1" ht="36.950000000000003" customHeight="1">
      <c r="A9" s="221"/>
      <c r="B9" s="221"/>
      <c r="C9" s="221"/>
      <c r="M9" s="236" t="s">
        <v>352</v>
      </c>
      <c r="O9" s="225" t="str">
        <f>IF(様式1!J9="","",様式1!J9)</f>
        <v/>
      </c>
    </row>
    <row r="10" spans="1:27" s="219" customFormat="1" ht="36.950000000000003" customHeight="1">
      <c r="H10" s="236"/>
      <c r="J10" s="226"/>
      <c r="K10" s="226"/>
      <c r="L10" s="226"/>
      <c r="M10" s="226"/>
      <c r="O10" s="1596" t="str">
        <f>IF(様式1!L9="","",様式1!L9)</f>
        <v/>
      </c>
      <c r="P10" s="1596"/>
      <c r="Q10" s="1596"/>
      <c r="R10" s="1596"/>
      <c r="S10" s="1596"/>
      <c r="T10" s="1596"/>
      <c r="U10" s="1596"/>
      <c r="V10" s="1596"/>
      <c r="W10" s="1596"/>
      <c r="X10" s="1596"/>
      <c r="Y10" s="1596"/>
      <c r="Z10" s="226"/>
    </row>
    <row r="11" spans="1:27" s="219" customFormat="1" ht="36.950000000000003" customHeight="1">
      <c r="H11" s="227"/>
    </row>
    <row r="12" spans="1:27" s="219" customFormat="1" ht="36.950000000000003" customHeight="1">
      <c r="K12" s="226"/>
      <c r="L12" s="226"/>
      <c r="M12" s="236" t="s">
        <v>353</v>
      </c>
      <c r="Q12" s="1596" t="str">
        <f>IF(様式1!L11="","",様式1!L11)</f>
        <v/>
      </c>
      <c r="R12" s="1596"/>
      <c r="S12" s="1596"/>
      <c r="T12" s="1596"/>
      <c r="U12" s="1596"/>
      <c r="V12" s="1596"/>
      <c r="W12" s="1596"/>
      <c r="X12" s="1596"/>
      <c r="Y12" s="1596"/>
      <c r="Z12" s="1596"/>
    </row>
    <row r="13" spans="1:27" s="219" customFormat="1" ht="36.950000000000003" customHeight="1">
      <c r="H13" s="227"/>
    </row>
    <row r="14" spans="1:27" s="219" customFormat="1" ht="36.950000000000003" customHeight="1">
      <c r="K14" s="226"/>
      <c r="L14" s="226"/>
      <c r="M14" s="1597" t="s">
        <v>76</v>
      </c>
      <c r="N14" s="1597"/>
      <c r="O14" s="1597"/>
      <c r="P14" s="1597"/>
      <c r="Q14" s="1600" t="str">
        <f>IF(様式1!M13="","",様式1!M13)</f>
        <v/>
      </c>
      <c r="R14" s="1600"/>
      <c r="S14" s="1600"/>
      <c r="T14" s="1600"/>
      <c r="U14" s="1600"/>
      <c r="V14" s="1600"/>
      <c r="W14" s="1600"/>
      <c r="X14" s="1600"/>
    </row>
    <row r="15" spans="1:27" s="219" customFormat="1" ht="37.5" customHeight="1">
      <c r="A15" s="221"/>
      <c r="B15" s="221"/>
      <c r="C15" s="221"/>
    </row>
    <row r="16" spans="1:27" s="219" customFormat="1" ht="36.950000000000003" customHeight="1">
      <c r="A16" s="1599" t="str">
        <f>IF(様式1!O3="","",様式1!O3)</f>
        <v/>
      </c>
      <c r="B16" s="1599"/>
      <c r="C16" s="1599"/>
      <c r="D16" s="1599"/>
      <c r="E16" s="1599"/>
      <c r="F16" s="1599"/>
      <c r="G16" s="1599"/>
      <c r="H16" s="1598" t="s">
        <v>1634</v>
      </c>
      <c r="I16" s="1598"/>
      <c r="J16" s="1598"/>
      <c r="K16" s="1598"/>
      <c r="L16" s="1598"/>
      <c r="M16" s="1598"/>
      <c r="N16" s="1598"/>
      <c r="O16" s="1598"/>
      <c r="P16" s="1598"/>
      <c r="Q16" s="1598"/>
      <c r="R16" s="1598"/>
      <c r="S16" s="1598"/>
      <c r="T16" s="1598"/>
      <c r="U16" s="1598"/>
      <c r="V16" s="1598"/>
      <c r="W16" s="1598"/>
      <c r="X16" s="1598"/>
      <c r="Y16" s="1598"/>
      <c r="Z16" s="1598"/>
    </row>
    <row r="17" spans="1:27" s="219" customFormat="1" ht="36.75" customHeight="1">
      <c r="A17" s="1598" t="s">
        <v>1633</v>
      </c>
      <c r="B17" s="1598"/>
      <c r="C17" s="1598"/>
      <c r="D17" s="1598"/>
      <c r="E17" s="1598"/>
      <c r="F17" s="1598"/>
      <c r="G17" s="1598"/>
      <c r="H17" s="1598"/>
      <c r="I17" s="1598"/>
      <c r="J17" s="1598"/>
      <c r="K17" s="1598"/>
      <c r="L17" s="1598"/>
      <c r="M17" s="1598"/>
      <c r="N17" s="1598"/>
      <c r="O17" s="1598"/>
      <c r="P17" s="1598"/>
      <c r="Q17" s="1598"/>
      <c r="R17" s="1598"/>
      <c r="S17" s="1598"/>
      <c r="T17" s="1598"/>
      <c r="U17" s="1598"/>
      <c r="V17" s="1598"/>
      <c r="W17" s="1598"/>
      <c r="X17" s="1598"/>
      <c r="Y17" s="1598"/>
      <c r="Z17" s="1598"/>
    </row>
    <row r="18" spans="1:27" s="219" customFormat="1" ht="74.25" customHeight="1">
      <c r="A18" s="1606" t="s">
        <v>1632</v>
      </c>
      <c r="B18" s="1606"/>
      <c r="C18" s="1606"/>
      <c r="D18" s="1606"/>
      <c r="E18" s="1606"/>
      <c r="F18" s="1606"/>
      <c r="G18" s="1606"/>
      <c r="H18" s="1606"/>
      <c r="I18" s="1606"/>
      <c r="J18" s="1606"/>
      <c r="K18" s="1606"/>
      <c r="L18" s="1606"/>
      <c r="M18" s="1606"/>
      <c r="N18" s="1606"/>
      <c r="O18" s="1606"/>
      <c r="P18" s="1606"/>
      <c r="Q18" s="1606"/>
      <c r="R18" s="1606"/>
      <c r="S18" s="1606"/>
      <c r="T18" s="1606"/>
      <c r="U18" s="1606"/>
      <c r="V18" s="1606"/>
      <c r="W18" s="1606"/>
      <c r="X18" s="1606"/>
      <c r="Y18" s="1606"/>
      <c r="Z18" s="1606"/>
      <c r="AA18" s="915"/>
    </row>
    <row r="19" spans="1:27" s="219" customFormat="1" ht="37.5" customHeight="1">
      <c r="A19" s="221"/>
      <c r="B19" s="221"/>
      <c r="C19" s="221"/>
      <c r="D19" s="221"/>
      <c r="E19" s="221"/>
      <c r="F19" s="221"/>
      <c r="G19" s="221"/>
      <c r="H19" s="221"/>
      <c r="I19" s="221"/>
      <c r="J19" s="221"/>
      <c r="K19" s="221"/>
      <c r="L19" s="221"/>
      <c r="M19" s="221"/>
      <c r="N19" s="221"/>
      <c r="O19" s="221"/>
      <c r="P19" s="221"/>
      <c r="Q19" s="221"/>
      <c r="R19" s="221"/>
      <c r="S19" s="221"/>
      <c r="T19" s="221"/>
      <c r="U19" s="221"/>
      <c r="V19" s="221"/>
      <c r="W19" s="221"/>
      <c r="X19" s="221"/>
      <c r="Y19" s="221"/>
    </row>
    <row r="20" spans="1:27" s="219" customFormat="1" ht="37.5" customHeight="1">
      <c r="A20" s="221"/>
      <c r="B20" s="221"/>
      <c r="C20" s="221"/>
    </row>
    <row r="21" spans="1:27" s="219" customFormat="1" ht="40.5" customHeight="1">
      <c r="A21" s="1594" t="s">
        <v>77</v>
      </c>
      <c r="B21" s="1594"/>
      <c r="C21" s="1594"/>
      <c r="D21" s="1594"/>
      <c r="E21" s="1594"/>
      <c r="F21" s="1594"/>
      <c r="G21" s="1594"/>
      <c r="H21" s="1594"/>
      <c r="I21" s="1594"/>
      <c r="J21" s="1594"/>
      <c r="K21" s="1594"/>
      <c r="L21" s="1594"/>
      <c r="M21" s="1594"/>
      <c r="N21" s="1594"/>
      <c r="O21" s="1594"/>
      <c r="P21" s="1594"/>
      <c r="Q21" s="1594"/>
      <c r="R21" s="1594"/>
      <c r="S21" s="1594"/>
      <c r="T21" s="1594"/>
      <c r="U21" s="1594"/>
      <c r="V21" s="1594"/>
      <c r="W21" s="1594"/>
      <c r="X21" s="1594"/>
      <c r="Y21" s="1594"/>
      <c r="Z21" s="235"/>
    </row>
    <row r="22" spans="1:27" s="219" customFormat="1" ht="37.5" customHeight="1">
      <c r="A22" s="235"/>
      <c r="B22" s="235"/>
      <c r="C22" s="235"/>
      <c r="D22" s="235"/>
      <c r="E22" s="235"/>
      <c r="F22" s="235"/>
      <c r="G22" s="235"/>
      <c r="H22" s="235"/>
      <c r="I22" s="235"/>
      <c r="J22" s="235"/>
      <c r="K22" s="235"/>
      <c r="L22" s="235"/>
      <c r="M22" s="235"/>
      <c r="N22" s="235"/>
      <c r="O22" s="235"/>
      <c r="P22" s="235"/>
      <c r="Q22" s="235"/>
      <c r="R22" s="235"/>
      <c r="S22" s="235"/>
      <c r="T22" s="235"/>
      <c r="U22" s="235"/>
      <c r="V22" s="235"/>
      <c r="W22" s="235"/>
      <c r="X22" s="235"/>
      <c r="Y22" s="235"/>
    </row>
    <row r="23" spans="1:27" s="219" customFormat="1" ht="37.5" customHeight="1">
      <c r="A23" s="221"/>
      <c r="B23" s="221"/>
      <c r="C23" s="221"/>
      <c r="F23" s="707"/>
      <c r="G23" s="707"/>
      <c r="H23" s="707"/>
      <c r="I23" s="707"/>
      <c r="J23" s="707"/>
      <c r="K23" s="707"/>
      <c r="L23" s="707"/>
      <c r="M23" s="707"/>
      <c r="N23" s="707"/>
      <c r="O23" s="707"/>
      <c r="P23" s="707"/>
      <c r="Q23" s="707"/>
      <c r="R23" s="707"/>
      <c r="S23" s="707"/>
      <c r="T23" s="707"/>
      <c r="U23" s="707"/>
      <c r="V23" s="707"/>
      <c r="W23" s="707"/>
      <c r="X23" s="707"/>
    </row>
    <row r="24" spans="1:27" s="219" customFormat="1" ht="37.5" customHeight="1">
      <c r="A24" s="221" t="s">
        <v>78</v>
      </c>
      <c r="B24" s="221"/>
      <c r="C24" s="221"/>
      <c r="F24" s="707"/>
      <c r="G24" s="707"/>
      <c r="H24" s="707"/>
      <c r="I24" s="707"/>
      <c r="J24" s="707"/>
      <c r="K24" s="707"/>
      <c r="L24" s="707"/>
      <c r="M24" s="707"/>
      <c r="N24" s="707"/>
      <c r="O24" s="707"/>
      <c r="P24" s="707"/>
      <c r="Q24" s="707"/>
      <c r="R24" s="707"/>
      <c r="S24" s="707"/>
      <c r="T24" s="707"/>
      <c r="U24" s="707"/>
    </row>
    <row r="25" spans="1:27" s="219" customFormat="1" ht="37.5" customHeight="1">
      <c r="A25" s="221"/>
      <c r="B25" s="221"/>
      <c r="C25" s="221"/>
    </row>
    <row r="26" spans="1:27" s="219" customFormat="1" ht="37.5" customHeight="1">
      <c r="A26" s="221"/>
      <c r="B26" s="221"/>
      <c r="C26" s="221"/>
    </row>
    <row r="27" spans="1:27" s="219" customFormat="1" ht="37.5" customHeight="1">
      <c r="A27" s="221"/>
      <c r="B27" s="221"/>
      <c r="C27" s="221"/>
      <c r="G27" s="1605" t="str">
        <f>IF(様式1!G36="","",様式1!G36)</f>
        <v/>
      </c>
      <c r="H27" s="1605"/>
      <c r="I27" s="1605"/>
      <c r="J27" s="1605"/>
      <c r="K27" s="1605"/>
      <c r="L27" s="1605"/>
      <c r="M27" s="1605"/>
      <c r="N27" s="1605"/>
      <c r="O27" s="1605"/>
      <c r="P27" s="1605"/>
      <c r="Q27" s="1605"/>
      <c r="R27" s="1605"/>
      <c r="S27" s="1605"/>
      <c r="T27" s="1605"/>
      <c r="U27" s="226"/>
      <c r="V27" s="226"/>
      <c r="W27" s="226"/>
    </row>
    <row r="28" spans="1:27" s="219" customFormat="1" ht="37.5" customHeight="1">
      <c r="A28" s="221"/>
      <c r="B28" s="221"/>
      <c r="C28" s="221"/>
    </row>
    <row r="29" spans="1:27" s="219" customFormat="1" ht="37.5" customHeight="1">
      <c r="A29" s="221"/>
      <c r="B29" s="221"/>
      <c r="C29" s="221"/>
    </row>
    <row r="30" spans="1:27" s="219" customFormat="1" ht="37.5" customHeight="1">
      <c r="A30" s="221" t="s">
        <v>79</v>
      </c>
      <c r="B30" s="221"/>
      <c r="C30" s="221"/>
    </row>
    <row r="31" spans="1:27" s="219" customFormat="1" ht="37.5" customHeight="1">
      <c r="A31" s="1602" t="s">
        <v>354</v>
      </c>
      <c r="B31" s="1602"/>
      <c r="C31" s="1602"/>
      <c r="D31" s="1602"/>
      <c r="E31" s="1602"/>
      <c r="F31" s="1603"/>
      <c r="G31" s="1603"/>
      <c r="H31" s="1603"/>
      <c r="I31" s="1603"/>
      <c r="J31" s="1603"/>
      <c r="K31" s="1603"/>
      <c r="L31" s="1603"/>
      <c r="M31" s="1603"/>
      <c r="N31" s="1603"/>
      <c r="O31" s="1603"/>
      <c r="P31" s="1603"/>
      <c r="Q31" s="1603"/>
      <c r="R31" s="1603"/>
      <c r="S31" s="1603"/>
      <c r="T31" s="1603"/>
      <c r="U31" s="1603"/>
      <c r="V31" s="1603"/>
      <c r="W31" s="1603"/>
      <c r="X31" s="1603"/>
      <c r="Y31" s="1603"/>
      <c r="Z31" s="1602"/>
      <c r="AA31" s="1602"/>
    </row>
    <row r="32" spans="1:27" s="219" customFormat="1" ht="37.5" customHeight="1">
      <c r="A32" s="1602" t="s">
        <v>589</v>
      </c>
      <c r="B32" s="1602"/>
      <c r="C32" s="1602"/>
      <c r="D32" s="1602"/>
      <c r="E32" s="1602"/>
      <c r="F32" s="1602"/>
      <c r="G32" s="1602"/>
      <c r="H32" s="1602"/>
      <c r="I32" s="1602"/>
      <c r="J32" s="1602"/>
      <c r="K32" s="1602"/>
      <c r="L32" s="1602"/>
      <c r="M32" s="1602"/>
      <c r="N32" s="1602"/>
      <c r="O32" s="1602"/>
      <c r="P32" s="1602"/>
      <c r="Q32" s="1602"/>
      <c r="R32" s="1602"/>
      <c r="S32" s="1602"/>
      <c r="T32" s="1602"/>
      <c r="U32" s="1602"/>
      <c r="V32" s="1602"/>
      <c r="W32" s="1602"/>
      <c r="X32" s="1602"/>
      <c r="Y32" s="1602"/>
      <c r="Z32" s="1602"/>
      <c r="AA32" s="1602"/>
    </row>
    <row r="33" spans="1:27" s="219" customFormat="1" ht="37.5" customHeight="1">
      <c r="A33" s="1602" t="s">
        <v>561</v>
      </c>
      <c r="B33" s="1602"/>
      <c r="C33" s="1602"/>
      <c r="D33" s="1602"/>
      <c r="E33" s="1603"/>
      <c r="F33" s="1603"/>
      <c r="G33" s="1603"/>
      <c r="H33" s="1603"/>
      <c r="I33" s="1603"/>
      <c r="J33" s="1603"/>
      <c r="K33" s="1603"/>
      <c r="L33" s="1603"/>
      <c r="M33" s="1603"/>
      <c r="N33" s="1603"/>
      <c r="O33" s="1603"/>
      <c r="P33" s="1603"/>
      <c r="Q33" s="1603"/>
      <c r="R33" s="1603"/>
      <c r="S33" s="1602"/>
      <c r="T33" s="1602"/>
      <c r="U33" s="1602"/>
      <c r="V33" s="1602"/>
      <c r="W33" s="1602"/>
      <c r="X33" s="1602"/>
      <c r="Y33" s="1602"/>
      <c r="Z33" s="1602"/>
      <c r="AA33" s="1602"/>
    </row>
    <row r="34" spans="1:27" s="219" customFormat="1" ht="37.5" customHeight="1">
      <c r="A34" s="1602" t="s">
        <v>519</v>
      </c>
      <c r="B34" s="1602"/>
      <c r="C34" s="1602"/>
      <c r="D34" s="1602"/>
      <c r="E34" s="1603"/>
      <c r="F34" s="1603"/>
      <c r="G34" s="1603"/>
      <c r="H34" s="1603"/>
      <c r="I34" s="1603"/>
      <c r="J34" s="1603"/>
      <c r="K34" s="1603"/>
      <c r="L34" s="1603"/>
      <c r="M34" s="1603"/>
      <c r="N34" s="1603"/>
      <c r="O34" s="1603"/>
      <c r="P34" s="1603"/>
      <c r="Q34" s="1603"/>
      <c r="R34" s="1603"/>
      <c r="S34" s="1602"/>
      <c r="T34" s="1602"/>
      <c r="U34" s="1602"/>
      <c r="V34" s="1602"/>
      <c r="W34" s="1602"/>
      <c r="X34" s="1602"/>
      <c r="Y34" s="1602"/>
      <c r="Z34" s="1602"/>
      <c r="AA34" s="221"/>
    </row>
    <row r="35" spans="1:27" s="219" customFormat="1" ht="118.5" customHeight="1">
      <c r="A35" s="1604" t="s">
        <v>1307</v>
      </c>
      <c r="B35" s="1603"/>
      <c r="C35" s="1603"/>
      <c r="D35" s="1603"/>
      <c r="E35" s="1603"/>
      <c r="F35" s="1603"/>
      <c r="G35" s="1603"/>
      <c r="H35" s="1603"/>
      <c r="I35" s="1603"/>
      <c r="J35" s="1603"/>
      <c r="K35" s="1603"/>
      <c r="L35" s="1603"/>
      <c r="M35" s="1603"/>
      <c r="N35" s="1603"/>
      <c r="O35" s="1603"/>
      <c r="P35" s="1603"/>
      <c r="Q35" s="1603"/>
      <c r="R35" s="1603"/>
      <c r="S35" s="1603"/>
      <c r="T35" s="1603"/>
      <c r="U35" s="1603"/>
      <c r="V35" s="1603"/>
      <c r="W35" s="1603"/>
      <c r="X35" s="1603"/>
      <c r="Y35" s="1603"/>
      <c r="Z35" s="1603"/>
      <c r="AA35" s="1603"/>
    </row>
    <row r="36" spans="1:27" s="219" customFormat="1" ht="12" customHeight="1">
      <c r="A36" s="221"/>
      <c r="B36" s="238"/>
      <c r="C36" s="239"/>
      <c r="D36" s="239"/>
      <c r="E36" s="239"/>
      <c r="F36" s="239"/>
      <c r="G36" s="239"/>
      <c r="H36" s="239"/>
      <c r="I36" s="239"/>
      <c r="J36" s="239"/>
      <c r="K36" s="239"/>
      <c r="L36" s="239"/>
      <c r="M36" s="239"/>
      <c r="N36" s="239"/>
      <c r="O36" s="239"/>
      <c r="P36" s="239"/>
      <c r="Q36" s="239"/>
      <c r="R36" s="239"/>
      <c r="S36" s="239"/>
      <c r="T36" s="239"/>
      <c r="U36" s="239"/>
      <c r="V36" s="239"/>
      <c r="W36" s="239"/>
      <c r="X36" s="239"/>
      <c r="Y36" s="239"/>
      <c r="Z36" s="240"/>
      <c r="AA36" s="221"/>
    </row>
    <row r="37" spans="1:27" s="219" customFormat="1" ht="37.5" customHeight="1">
      <c r="B37" s="228"/>
      <c r="C37" s="219" t="s">
        <v>355</v>
      </c>
      <c r="D37" s="221"/>
      <c r="F37" s="221"/>
      <c r="G37" s="221"/>
      <c r="H37" s="221"/>
      <c r="I37" s="221"/>
      <c r="J37" s="221"/>
      <c r="K37" s="221"/>
      <c r="L37" s="221"/>
      <c r="M37" s="221"/>
      <c r="N37" s="221"/>
      <c r="O37" s="221"/>
      <c r="P37" s="221"/>
      <c r="Q37" s="221"/>
      <c r="R37" s="221"/>
      <c r="S37" s="221"/>
      <c r="T37" s="221"/>
      <c r="U37" s="221"/>
      <c r="V37" s="221"/>
      <c r="W37" s="221"/>
      <c r="X37" s="221"/>
      <c r="Y37" s="221"/>
      <c r="Z37" s="229"/>
      <c r="AA37" s="221"/>
    </row>
    <row r="38" spans="1:27" s="219" customFormat="1" ht="37.5" customHeight="1">
      <c r="A38" s="230"/>
      <c r="B38" s="231"/>
      <c r="D38" s="221" t="s">
        <v>356</v>
      </c>
      <c r="F38" s="230"/>
      <c r="G38" s="230"/>
      <c r="H38" s="230"/>
      <c r="I38" s="230"/>
      <c r="J38" s="230"/>
      <c r="K38" s="230"/>
      <c r="L38" s="230"/>
      <c r="M38" s="230"/>
      <c r="N38" s="230"/>
      <c r="O38" s="230"/>
      <c r="P38" s="230"/>
      <c r="Q38" s="230"/>
      <c r="R38" s="230"/>
      <c r="S38" s="230"/>
      <c r="T38" s="230"/>
      <c r="U38" s="230"/>
      <c r="V38" s="230"/>
      <c r="W38" s="230"/>
      <c r="X38" s="230"/>
      <c r="Y38" s="230"/>
      <c r="Z38" s="232"/>
      <c r="AA38" s="236"/>
    </row>
    <row r="39" spans="1:27" s="219" customFormat="1" ht="37.5" customHeight="1">
      <c r="A39" s="221"/>
      <c r="B39" s="228"/>
      <c r="C39" s="219" t="s">
        <v>357</v>
      </c>
      <c r="D39" s="230"/>
      <c r="F39" s="230"/>
      <c r="G39" s="230"/>
      <c r="H39" s="230"/>
      <c r="I39" s="230"/>
      <c r="J39" s="230"/>
      <c r="K39" s="230"/>
      <c r="L39" s="230"/>
      <c r="M39" s="230"/>
      <c r="N39" s="230"/>
      <c r="O39" s="230"/>
      <c r="P39" s="230"/>
      <c r="Q39" s="230"/>
      <c r="R39" s="230"/>
      <c r="S39" s="230"/>
      <c r="T39" s="230"/>
      <c r="U39" s="230"/>
      <c r="V39" s="230"/>
      <c r="W39" s="230"/>
      <c r="X39" s="230"/>
      <c r="Y39" s="230"/>
      <c r="Z39" s="232"/>
      <c r="AA39" s="236"/>
    </row>
    <row r="40" spans="1:27" s="219" customFormat="1" ht="37.5" customHeight="1">
      <c r="A40" s="221"/>
      <c r="B40" s="228"/>
      <c r="C40" s="219" t="s">
        <v>358</v>
      </c>
      <c r="D40" s="230"/>
      <c r="F40" s="230"/>
      <c r="G40" s="230"/>
      <c r="H40" s="230"/>
      <c r="I40" s="230"/>
      <c r="J40" s="230"/>
      <c r="K40" s="230"/>
      <c r="L40" s="230"/>
      <c r="M40" s="230"/>
      <c r="N40" s="230"/>
      <c r="O40" s="230"/>
      <c r="P40" s="230"/>
      <c r="Q40" s="230"/>
      <c r="R40" s="230"/>
      <c r="S40" s="230"/>
      <c r="T40" s="230"/>
      <c r="U40" s="230"/>
      <c r="V40" s="230"/>
      <c r="W40" s="230"/>
      <c r="X40" s="230"/>
      <c r="Y40" s="230"/>
      <c r="Z40" s="232"/>
      <c r="AA40" s="236"/>
    </row>
    <row r="41" spans="1:27" s="219" customFormat="1" ht="37.5" customHeight="1">
      <c r="A41" s="221"/>
      <c r="B41" s="233"/>
      <c r="D41" s="221" t="s">
        <v>359</v>
      </c>
      <c r="F41" s="230"/>
      <c r="G41" s="230"/>
      <c r="H41" s="230"/>
      <c r="I41" s="230"/>
      <c r="J41" s="230"/>
      <c r="K41" s="230"/>
      <c r="L41" s="230"/>
      <c r="M41" s="230"/>
      <c r="N41" s="230"/>
      <c r="O41" s="230"/>
      <c r="P41" s="230"/>
      <c r="Q41" s="230"/>
      <c r="R41" s="230"/>
      <c r="S41" s="230"/>
      <c r="T41" s="230"/>
      <c r="U41" s="230"/>
      <c r="V41" s="230"/>
      <c r="W41" s="230"/>
      <c r="X41" s="230"/>
      <c r="Y41" s="230"/>
      <c r="Z41" s="232"/>
      <c r="AA41" s="236"/>
    </row>
    <row r="42" spans="1:27" s="219" customFormat="1" ht="37.5" customHeight="1">
      <c r="A42" s="221"/>
      <c r="B42" s="233"/>
      <c r="C42" s="219" t="s">
        <v>345</v>
      </c>
      <c r="D42" s="230"/>
      <c r="F42" s="230"/>
      <c r="G42" s="230"/>
      <c r="H42" s="230"/>
      <c r="I42" s="230"/>
      <c r="J42" s="230"/>
      <c r="K42" s="230"/>
      <c r="L42" s="230"/>
      <c r="M42" s="230"/>
      <c r="N42" s="230"/>
      <c r="O42" s="230"/>
      <c r="P42" s="230"/>
      <c r="Q42" s="230"/>
      <c r="R42" s="230"/>
      <c r="S42" s="230"/>
      <c r="T42" s="230"/>
      <c r="U42" s="230"/>
      <c r="V42" s="230"/>
      <c r="W42" s="230"/>
      <c r="X42" s="230"/>
      <c r="Y42" s="230"/>
      <c r="Z42" s="232"/>
      <c r="AA42" s="236"/>
    </row>
    <row r="43" spans="1:27" s="219" customFormat="1" ht="12" customHeight="1">
      <c r="A43" s="221"/>
      <c r="B43" s="241"/>
      <c r="C43" s="234"/>
      <c r="D43" s="242"/>
      <c r="E43" s="242"/>
      <c r="F43" s="242"/>
      <c r="G43" s="242"/>
      <c r="H43" s="242"/>
      <c r="I43" s="242"/>
      <c r="J43" s="242"/>
      <c r="K43" s="242"/>
      <c r="L43" s="242"/>
      <c r="M43" s="242"/>
      <c r="N43" s="242"/>
      <c r="O43" s="242"/>
      <c r="P43" s="242"/>
      <c r="Q43" s="242"/>
      <c r="R43" s="242"/>
      <c r="S43" s="242"/>
      <c r="T43" s="242"/>
      <c r="U43" s="242"/>
      <c r="V43" s="242"/>
      <c r="W43" s="242"/>
      <c r="X43" s="242"/>
      <c r="Y43" s="242"/>
      <c r="Z43" s="243"/>
      <c r="AA43" s="236"/>
    </row>
    <row r="44" spans="1:27" s="219" customFormat="1" ht="20.100000000000001" customHeight="1"/>
    <row r="45" spans="1:27" ht="20.100000000000001" customHeight="1">
      <c r="A45" s="1601"/>
      <c r="B45" s="1601"/>
      <c r="C45" s="1601"/>
      <c r="D45" s="1601"/>
      <c r="E45" s="1601"/>
      <c r="F45" s="1601"/>
      <c r="G45" s="1601"/>
      <c r="H45" s="1601"/>
      <c r="I45" s="1601"/>
      <c r="J45" s="1601"/>
      <c r="K45" s="1601"/>
      <c r="L45" s="1601"/>
      <c r="M45" s="1601"/>
      <c r="N45" s="1601"/>
      <c r="O45" s="1601"/>
      <c r="P45" s="1601"/>
      <c r="Q45" s="1601"/>
      <c r="R45" s="1601"/>
      <c r="S45" s="1601"/>
      <c r="T45" s="1601"/>
      <c r="U45" s="1601"/>
      <c r="V45" s="1601"/>
      <c r="W45" s="1601"/>
      <c r="X45" s="1601"/>
      <c r="Y45" s="1601"/>
      <c r="Z45" s="910"/>
      <c r="AA45" s="910"/>
    </row>
  </sheetData>
  <sheetProtection sheet="1" objects="1" scenarios="1"/>
  <mergeCells count="18">
    <mergeCell ref="A45:Y45"/>
    <mergeCell ref="A17:Z17"/>
    <mergeCell ref="A21:Y21"/>
    <mergeCell ref="A32:AA32"/>
    <mergeCell ref="A33:AA33"/>
    <mergeCell ref="A34:Z34"/>
    <mergeCell ref="A31:AA31"/>
    <mergeCell ref="A35:AA35"/>
    <mergeCell ref="G27:T27"/>
    <mergeCell ref="A18:Z18"/>
    <mergeCell ref="A3:Z3"/>
    <mergeCell ref="V5:Z5"/>
    <mergeCell ref="Q12:Z12"/>
    <mergeCell ref="M14:P14"/>
    <mergeCell ref="H16:Z16"/>
    <mergeCell ref="A16:G16"/>
    <mergeCell ref="O10:Y10"/>
    <mergeCell ref="Q14:X14"/>
  </mergeCells>
  <phoneticPr fontId="14"/>
  <printOptions horizontalCentered="1"/>
  <pageMargins left="0.62992125984251968" right="0.62992125984251968" top="0.39370078740157483" bottom="0.39370078740157483" header="0" footer="0.19685039370078741"/>
  <pageSetup paperSize="9" scale="35" fitToHeight="0" orientation="portrait" r:id="rId1"/>
  <headerFooter scaleWithDoc="0">
    <oddFooter>&amp;R令和８年４月１日以降に申請する訓練科から適用</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5">
    <tabColor rgb="FFFF0000"/>
    <pageSetUpPr fitToPage="1"/>
  </sheetPr>
  <dimension ref="A1:V35"/>
  <sheetViews>
    <sheetView view="pageBreakPreview" zoomScaleNormal="100" zoomScaleSheetLayoutView="100" zoomScalePageLayoutView="70" workbookViewId="0">
      <selection activeCell="A10" sqref="A10"/>
    </sheetView>
  </sheetViews>
  <sheetFormatPr defaultColWidth="9" defaultRowHeight="14.25"/>
  <cols>
    <col min="1" max="1" width="4.125" style="123" customWidth="1"/>
    <col min="2" max="2" width="3.625" style="123" customWidth="1"/>
    <col min="3" max="3" width="5.625" style="123" customWidth="1"/>
    <col min="4" max="4" width="3.625" style="123" customWidth="1"/>
    <col min="5" max="5" width="10.625" style="123" customWidth="1"/>
    <col min="6" max="7" width="3.625" style="123" customWidth="1"/>
    <col min="8" max="9" width="5.625" style="123" customWidth="1"/>
    <col min="10" max="10" width="3.625" style="123" customWidth="1"/>
    <col min="11" max="14" width="5.625" style="123" customWidth="1"/>
    <col min="15" max="15" width="3.625" style="123" customWidth="1"/>
    <col min="16" max="17" width="5.625" style="123" customWidth="1"/>
    <col min="18" max="18" width="8.625" style="123" customWidth="1"/>
    <col min="19" max="16384" width="9" style="123"/>
  </cols>
  <sheetData>
    <row r="1" spans="1:18" ht="17.25" customHeight="1">
      <c r="R1" s="216" t="s">
        <v>542</v>
      </c>
    </row>
    <row r="2" spans="1:18" ht="24.95" customHeight="1">
      <c r="A2" s="3371" t="s">
        <v>565</v>
      </c>
      <c r="B2" s="3371"/>
      <c r="C2" s="3371"/>
      <c r="D2" s="3371"/>
      <c r="E2" s="3371"/>
      <c r="F2" s="3371"/>
      <c r="G2" s="3371"/>
      <c r="H2" s="3371"/>
      <c r="I2" s="3371"/>
      <c r="J2" s="3371"/>
      <c r="K2" s="3371"/>
      <c r="L2" s="3371"/>
      <c r="M2" s="3371"/>
      <c r="N2" s="3371"/>
      <c r="O2" s="3371"/>
      <c r="P2" s="3371"/>
      <c r="Q2" s="3371"/>
      <c r="R2" s="3371"/>
    </row>
    <row r="3" spans="1:18" s="124" customFormat="1" ht="16.5" customHeight="1">
      <c r="A3" s="3372" t="s">
        <v>265</v>
      </c>
      <c r="B3" s="3372"/>
      <c r="C3" s="3372"/>
      <c r="D3" s="3372"/>
      <c r="E3" s="3373" t="str">
        <f>IF(様式1!L11="","",様式1!L11)</f>
        <v/>
      </c>
      <c r="F3" s="3373"/>
      <c r="G3" s="3373"/>
      <c r="H3" s="3373"/>
      <c r="I3" s="3373"/>
      <c r="K3" s="3374" t="s">
        <v>194</v>
      </c>
      <c r="L3" s="3374"/>
      <c r="M3" s="3373" t="str">
        <f>IF(様式1!G36="","",様式1!G36)</f>
        <v/>
      </c>
      <c r="N3" s="3373"/>
      <c r="O3" s="3373"/>
      <c r="P3" s="3373"/>
      <c r="Q3" s="3373"/>
      <c r="R3" s="3373"/>
    </row>
    <row r="4" spans="1:18" ht="16.5" customHeight="1">
      <c r="A4" s="3372"/>
      <c r="B4" s="3372"/>
      <c r="C4" s="3372"/>
      <c r="D4" s="3372"/>
      <c r="E4" s="3373"/>
      <c r="F4" s="3373"/>
      <c r="G4" s="3373"/>
      <c r="H4" s="3373"/>
      <c r="I4" s="3373"/>
      <c r="J4" s="261"/>
      <c r="K4" s="3372"/>
      <c r="L4" s="3372"/>
      <c r="M4" s="3373"/>
      <c r="N4" s="3373"/>
      <c r="O4" s="3373"/>
      <c r="P4" s="3373"/>
      <c r="Q4" s="3373"/>
      <c r="R4" s="3373"/>
    </row>
    <row r="5" spans="1:18" s="125" customFormat="1" ht="23.1" customHeight="1">
      <c r="A5" s="125" t="s">
        <v>101</v>
      </c>
      <c r="B5" s="126"/>
      <c r="C5" s="126"/>
      <c r="D5" s="126"/>
      <c r="E5" s="126"/>
      <c r="F5" s="126"/>
      <c r="G5" s="126"/>
      <c r="H5" s="126"/>
      <c r="I5" s="126"/>
      <c r="J5" s="126"/>
      <c r="K5" s="126"/>
      <c r="L5" s="126"/>
      <c r="M5" s="126"/>
      <c r="N5" s="126"/>
      <c r="O5" s="126"/>
      <c r="P5" s="126"/>
      <c r="Q5" s="126"/>
    </row>
    <row r="6" spans="1:18" s="130" customFormat="1" ht="23.1" customHeight="1">
      <c r="A6" s="3375" t="s">
        <v>266</v>
      </c>
      <c r="B6" s="3375"/>
      <c r="C6" s="3375"/>
      <c r="D6" s="408"/>
      <c r="E6" s="405" t="s">
        <v>264</v>
      </c>
      <c r="F6" s="406" t="s">
        <v>389</v>
      </c>
      <c r="G6" s="3376"/>
      <c r="H6" s="3376"/>
      <c r="I6" s="3376"/>
      <c r="J6" s="254" t="s">
        <v>390</v>
      </c>
      <c r="K6" s="408" t="s">
        <v>412</v>
      </c>
      <c r="L6" s="168" t="s">
        <v>263</v>
      </c>
      <c r="M6" s="154"/>
      <c r="N6" s="406" t="s">
        <v>389</v>
      </c>
      <c r="O6" s="3376" t="str">
        <f>IF(様式5!L6="","",様式5!L6)</f>
        <v/>
      </c>
      <c r="P6" s="3376"/>
      <c r="Q6" s="3376"/>
      <c r="R6" s="255" t="s">
        <v>390</v>
      </c>
    </row>
    <row r="7" spans="1:18" s="130" customFormat="1" ht="23.1" customHeight="1">
      <c r="A7" s="3375" t="s">
        <v>131</v>
      </c>
      <c r="B7" s="3375"/>
      <c r="C7" s="3375"/>
      <c r="D7" s="3377" t="str">
        <f>IF(様式1!F37="","",様式1!F37)</f>
        <v/>
      </c>
      <c r="E7" s="3378"/>
      <c r="F7" s="3378"/>
      <c r="G7" s="3378"/>
      <c r="H7" s="402" t="s">
        <v>181</v>
      </c>
      <c r="I7" s="3378" t="str">
        <f>IF(様式1!K37="","",様式1!K37)</f>
        <v/>
      </c>
      <c r="J7" s="3378"/>
      <c r="K7" s="3378"/>
      <c r="L7" s="3378"/>
      <c r="M7" s="3379"/>
      <c r="N7" s="3380" t="s">
        <v>267</v>
      </c>
      <c r="O7" s="3381"/>
      <c r="P7" s="3382" t="str">
        <f>IF(様式1!F38="","",様式1!F38)</f>
        <v/>
      </c>
      <c r="Q7" s="3383"/>
      <c r="R7" s="131" t="s">
        <v>59</v>
      </c>
    </row>
    <row r="8" spans="1:18" s="130" customFormat="1" ht="5.25" customHeight="1">
      <c r="A8" s="403"/>
      <c r="B8" s="403"/>
      <c r="C8" s="132"/>
      <c r="D8" s="132"/>
      <c r="E8" s="132"/>
      <c r="F8" s="132"/>
      <c r="G8" s="132"/>
      <c r="H8" s="132"/>
      <c r="I8" s="132"/>
      <c r="J8" s="132"/>
      <c r="K8" s="132"/>
      <c r="L8" s="132"/>
      <c r="M8" s="132"/>
      <c r="N8" s="403"/>
      <c r="O8" s="403"/>
      <c r="P8" s="132"/>
      <c r="Q8" s="132"/>
      <c r="R8" s="132"/>
    </row>
    <row r="9" spans="1:18" s="130" customFormat="1" ht="20.100000000000001" customHeight="1">
      <c r="A9" s="133" t="s">
        <v>268</v>
      </c>
      <c r="B9" s="403"/>
      <c r="C9" s="132"/>
      <c r="D9" s="132"/>
      <c r="E9" s="132"/>
      <c r="F9" s="132"/>
      <c r="G9" s="132"/>
      <c r="H9" s="132"/>
      <c r="I9" s="132"/>
      <c r="J9" s="132"/>
      <c r="K9" s="132"/>
      <c r="L9" s="132"/>
      <c r="M9" s="132"/>
      <c r="N9" s="403"/>
      <c r="O9" s="403"/>
      <c r="P9" s="132"/>
      <c r="Q9" s="132"/>
      <c r="R9" s="132"/>
    </row>
    <row r="10" spans="1:18" s="130" customFormat="1" ht="20.100000000000001" customHeight="1">
      <c r="A10" s="134" t="s">
        <v>269</v>
      </c>
      <c r="B10" s="135"/>
      <c r="C10" s="402"/>
      <c r="D10" s="402"/>
      <c r="E10" s="402"/>
      <c r="F10" s="402"/>
      <c r="G10" s="402"/>
      <c r="H10" s="402"/>
      <c r="I10" s="402"/>
      <c r="J10" s="402"/>
      <c r="K10" s="402"/>
      <c r="L10" s="402"/>
      <c r="M10" s="402"/>
      <c r="N10" s="135"/>
      <c r="O10" s="135"/>
      <c r="P10" s="402"/>
      <c r="Q10" s="402"/>
      <c r="R10" s="407"/>
    </row>
    <row r="11" spans="1:18" s="130" customFormat="1" ht="30" customHeight="1">
      <c r="A11" s="3363"/>
      <c r="B11" s="3365" t="s">
        <v>362</v>
      </c>
      <c r="C11" s="3366"/>
      <c r="D11" s="3366"/>
      <c r="E11" s="3366"/>
      <c r="F11" s="3366"/>
      <c r="G11" s="3366"/>
      <c r="H11" s="3366"/>
      <c r="I11" s="3366"/>
      <c r="J11" s="3366"/>
      <c r="K11" s="3366"/>
      <c r="L11" s="3366"/>
      <c r="M11" s="3366"/>
      <c r="N11" s="3366"/>
      <c r="O11" s="3366"/>
      <c r="P11" s="3366"/>
      <c r="Q11" s="3366"/>
      <c r="R11" s="3367"/>
    </row>
    <row r="12" spans="1:18" s="130" customFormat="1" ht="275.10000000000002" customHeight="1">
      <c r="A12" s="3364"/>
      <c r="B12" s="3368"/>
      <c r="C12" s="3369"/>
      <c r="D12" s="3369"/>
      <c r="E12" s="3369"/>
      <c r="F12" s="3369"/>
      <c r="G12" s="3369"/>
      <c r="H12" s="3369"/>
      <c r="I12" s="3369"/>
      <c r="J12" s="3369"/>
      <c r="K12" s="3369"/>
      <c r="L12" s="3369"/>
      <c r="M12" s="3369"/>
      <c r="N12" s="3369"/>
      <c r="O12" s="3369"/>
      <c r="P12" s="3369"/>
      <c r="Q12" s="3369"/>
      <c r="R12" s="3370"/>
    </row>
    <row r="13" spans="1:18" s="130" customFormat="1" ht="20.100000000000001" customHeight="1">
      <c r="A13" s="134" t="s">
        <v>270</v>
      </c>
      <c r="B13" s="137"/>
      <c r="C13" s="137"/>
      <c r="D13" s="137"/>
      <c r="E13" s="137"/>
      <c r="F13" s="137"/>
      <c r="G13" s="137"/>
      <c r="H13" s="137"/>
      <c r="I13" s="137"/>
      <c r="J13" s="137"/>
      <c r="K13" s="137"/>
      <c r="L13" s="137"/>
      <c r="M13" s="137"/>
      <c r="N13" s="137"/>
      <c r="O13" s="137"/>
      <c r="P13" s="137"/>
      <c r="Q13" s="137"/>
      <c r="R13" s="138"/>
    </row>
    <row r="14" spans="1:18" s="130" customFormat="1" ht="23.1" customHeight="1">
      <c r="A14" s="3363"/>
      <c r="B14" s="3384" t="s">
        <v>271</v>
      </c>
      <c r="C14" s="3385"/>
      <c r="D14" s="3385"/>
      <c r="E14" s="3385"/>
      <c r="F14" s="3386"/>
      <c r="G14" s="1347"/>
      <c r="H14" s="406" t="s">
        <v>272</v>
      </c>
      <c r="I14" s="406"/>
      <c r="J14" s="1347"/>
      <c r="K14" s="406" t="s">
        <v>273</v>
      </c>
      <c r="L14" s="127" t="s">
        <v>274</v>
      </c>
      <c r="M14" s="406"/>
      <c r="N14" s="409"/>
      <c r="O14" s="409"/>
      <c r="P14" s="406"/>
      <c r="Q14" s="406"/>
      <c r="R14" s="410"/>
    </row>
    <row r="15" spans="1:18" s="130" customFormat="1" ht="23.1" customHeight="1">
      <c r="A15" s="3363"/>
      <c r="B15" s="3384" t="s">
        <v>275</v>
      </c>
      <c r="C15" s="3385"/>
      <c r="D15" s="3385"/>
      <c r="E15" s="3385"/>
      <c r="F15" s="3386"/>
      <c r="G15" s="3387"/>
      <c r="H15" s="3388"/>
      <c r="I15" s="3388"/>
      <c r="J15" s="128" t="s">
        <v>276</v>
      </c>
      <c r="K15" s="128"/>
      <c r="L15" s="128"/>
      <c r="M15" s="128"/>
      <c r="N15" s="128"/>
      <c r="O15" s="128"/>
      <c r="P15" s="128"/>
      <c r="Q15" s="128"/>
      <c r="R15" s="129"/>
    </row>
    <row r="16" spans="1:18" s="130" customFormat="1" ht="23.1" customHeight="1">
      <c r="A16" s="3363"/>
      <c r="B16" s="3384" t="s">
        <v>277</v>
      </c>
      <c r="C16" s="3385"/>
      <c r="D16" s="3385"/>
      <c r="E16" s="3385"/>
      <c r="F16" s="3386"/>
      <c r="G16" s="3387"/>
      <c r="H16" s="3388"/>
      <c r="I16" s="3388"/>
      <c r="J16" s="128" t="s">
        <v>276</v>
      </c>
      <c r="K16" s="128"/>
      <c r="L16" s="128"/>
      <c r="M16" s="128"/>
      <c r="N16" s="128"/>
      <c r="O16" s="128"/>
      <c r="P16" s="128"/>
      <c r="Q16" s="128"/>
      <c r="R16" s="129"/>
    </row>
    <row r="17" spans="1:22" s="130" customFormat="1" ht="23.1" customHeight="1">
      <c r="A17" s="3364"/>
      <c r="B17" s="3384" t="s">
        <v>278</v>
      </c>
      <c r="C17" s="3385"/>
      <c r="D17" s="3385"/>
      <c r="E17" s="3385"/>
      <c r="F17" s="3386"/>
      <c r="G17" s="3389" t="str">
        <f>IFERROR(ROUNDDOWN(G15/G16,3)*100,"")</f>
        <v/>
      </c>
      <c r="H17" s="3390"/>
      <c r="I17" s="3390"/>
      <c r="J17" s="128" t="s">
        <v>279</v>
      </c>
      <c r="K17" s="128"/>
      <c r="L17" s="128"/>
      <c r="M17" s="128"/>
      <c r="N17" s="128"/>
      <c r="O17" s="128"/>
      <c r="P17" s="128"/>
      <c r="Q17" s="128"/>
      <c r="R17" s="129"/>
    </row>
    <row r="18" spans="1:22" s="130" customFormat="1" ht="8.1" customHeight="1">
      <c r="A18" s="139"/>
      <c r="B18" s="136"/>
      <c r="C18" s="133"/>
      <c r="D18" s="133"/>
      <c r="E18" s="133"/>
      <c r="F18" s="133"/>
      <c r="G18" s="132"/>
      <c r="H18" s="132"/>
      <c r="I18" s="132"/>
      <c r="J18" s="132"/>
      <c r="K18" s="132"/>
      <c r="L18" s="132"/>
      <c r="M18" s="132"/>
      <c r="N18" s="403"/>
      <c r="O18" s="403"/>
      <c r="P18" s="132"/>
      <c r="Q18" s="132"/>
      <c r="R18" s="132"/>
    </row>
    <row r="19" spans="1:22" s="142" customFormat="1" ht="23.1" customHeight="1">
      <c r="A19" s="140" t="s">
        <v>280</v>
      </c>
      <c r="B19" s="141"/>
      <c r="C19" s="141"/>
      <c r="D19" s="141"/>
      <c r="E19" s="141"/>
      <c r="F19" s="141"/>
      <c r="G19" s="141"/>
      <c r="H19" s="141"/>
      <c r="I19" s="141"/>
      <c r="J19" s="141"/>
      <c r="K19" s="141"/>
      <c r="L19" s="141"/>
      <c r="M19" s="141"/>
      <c r="N19" s="141"/>
      <c r="O19" s="141"/>
      <c r="P19" s="141"/>
      <c r="Q19" s="141"/>
      <c r="R19" s="141"/>
    </row>
    <row r="20" spans="1:22" s="142" customFormat="1" ht="23.1" customHeight="1">
      <c r="A20" s="143" t="s">
        <v>281</v>
      </c>
      <c r="B20" s="144"/>
      <c r="C20" s="144"/>
      <c r="D20" s="144"/>
      <c r="E20" s="144"/>
      <c r="F20" s="144"/>
      <c r="G20" s="144"/>
      <c r="H20" s="144"/>
      <c r="I20" s="145"/>
      <c r="J20" s="144"/>
      <c r="K20" s="144"/>
      <c r="L20" s="144"/>
      <c r="M20" s="144"/>
      <c r="N20" s="144"/>
      <c r="O20" s="144"/>
      <c r="P20" s="144"/>
      <c r="Q20" s="144"/>
      <c r="R20" s="146"/>
    </row>
    <row r="21" spans="1:22" s="142" customFormat="1" ht="23.1" customHeight="1">
      <c r="A21" s="147"/>
      <c r="B21" s="1348"/>
      <c r="C21" s="3398" t="s">
        <v>365</v>
      </c>
      <c r="D21" s="3399"/>
      <c r="E21" s="3399"/>
      <c r="F21" s="3399"/>
      <c r="G21" s="3399"/>
      <c r="H21" s="3399"/>
      <c r="I21" s="3399"/>
      <c r="J21" s="3399"/>
      <c r="K21" s="3399"/>
      <c r="L21" s="3399"/>
      <c r="M21" s="3399"/>
      <c r="N21" s="3399"/>
      <c r="O21" s="3399"/>
      <c r="P21" s="3399"/>
      <c r="Q21" s="3399"/>
      <c r="R21" s="3400"/>
    </row>
    <row r="22" spans="1:22" s="142" customFormat="1" ht="23.1" customHeight="1">
      <c r="A22" s="147"/>
      <c r="B22" s="1348"/>
      <c r="C22" s="3403" t="s">
        <v>515</v>
      </c>
      <c r="D22" s="3404"/>
      <c r="E22" s="3404"/>
      <c r="F22" s="3404"/>
      <c r="G22" s="3404"/>
      <c r="H22" s="3404"/>
      <c r="I22" s="3404"/>
      <c r="J22" s="3404"/>
      <c r="K22" s="3404"/>
      <c r="L22" s="3404"/>
      <c r="M22" s="3404"/>
      <c r="N22" s="3404"/>
      <c r="O22" s="3404"/>
      <c r="P22" s="3404"/>
      <c r="Q22" s="3404"/>
      <c r="R22" s="3405"/>
    </row>
    <row r="23" spans="1:22" s="142" customFormat="1" ht="30" customHeight="1">
      <c r="A23" s="3393" t="s">
        <v>1668</v>
      </c>
      <c r="B23" s="3401"/>
      <c r="C23" s="3401"/>
      <c r="D23" s="3401"/>
      <c r="E23" s="3401"/>
      <c r="F23" s="3401"/>
      <c r="G23" s="3401"/>
      <c r="H23" s="3401"/>
      <c r="I23" s="3401"/>
      <c r="J23" s="3401"/>
      <c r="K23" s="3401"/>
      <c r="L23" s="3401"/>
      <c r="M23" s="3401"/>
      <c r="N23" s="3401"/>
      <c r="O23" s="3401"/>
      <c r="P23" s="3401"/>
      <c r="Q23" s="3401"/>
      <c r="R23" s="3402"/>
    </row>
    <row r="24" spans="1:22" s="142" customFormat="1" ht="23.1" customHeight="1">
      <c r="A24" s="1482"/>
      <c r="B24" s="1348"/>
      <c r="C24" s="3391" t="s">
        <v>1665</v>
      </c>
      <c r="D24" s="3391"/>
      <c r="E24" s="3391"/>
      <c r="F24" s="3391"/>
      <c r="G24" s="3391"/>
      <c r="H24" s="3391"/>
      <c r="I24" s="3391"/>
      <c r="J24" s="3391"/>
      <c r="K24" s="3391"/>
      <c r="L24" s="3391"/>
      <c r="M24" s="3391"/>
      <c r="N24" s="3391"/>
      <c r="O24" s="3391"/>
      <c r="P24" s="3391"/>
      <c r="Q24" s="3391"/>
      <c r="R24" s="3391"/>
    </row>
    <row r="25" spans="1:22" s="142" customFormat="1" ht="23.1" customHeight="1">
      <c r="A25" s="1482"/>
      <c r="B25" s="1348"/>
      <c r="C25" s="3406" t="s">
        <v>1666</v>
      </c>
      <c r="D25" s="3407"/>
      <c r="E25" s="3407"/>
      <c r="F25" s="3407"/>
      <c r="G25" s="3407"/>
      <c r="H25" s="3407"/>
      <c r="I25" s="3407"/>
      <c r="J25" s="3407"/>
      <c r="K25" s="3407"/>
      <c r="L25" s="3407"/>
      <c r="M25" s="3407"/>
      <c r="N25" s="3407"/>
      <c r="O25" s="3407"/>
      <c r="P25" s="3407"/>
      <c r="Q25" s="3407"/>
      <c r="R25" s="3408"/>
    </row>
    <row r="26" spans="1:22" s="142" customFormat="1" ht="23.1" customHeight="1">
      <c r="A26" s="1481"/>
      <c r="B26" s="1348"/>
      <c r="C26" s="3406" t="s">
        <v>1667</v>
      </c>
      <c r="D26" s="3407"/>
      <c r="E26" s="3407"/>
      <c r="F26" s="3407"/>
      <c r="G26" s="3407"/>
      <c r="H26" s="3407"/>
      <c r="I26" s="3407"/>
      <c r="J26" s="3407"/>
      <c r="K26" s="3407"/>
      <c r="L26" s="3407"/>
      <c r="M26" s="3407"/>
      <c r="N26" s="3407"/>
      <c r="O26" s="3407"/>
      <c r="P26" s="3407"/>
      <c r="Q26" s="3407"/>
      <c r="R26" s="3408"/>
    </row>
    <row r="27" spans="1:22" s="130" customFormat="1" ht="12.75" customHeight="1">
      <c r="A27" s="1466" t="s">
        <v>1643</v>
      </c>
      <c r="B27" s="140"/>
      <c r="C27" s="1465"/>
      <c r="D27" s="1465"/>
      <c r="E27" s="1465"/>
      <c r="F27" s="1465"/>
      <c r="G27" s="141"/>
      <c r="H27" s="141"/>
      <c r="I27" s="141"/>
      <c r="J27" s="141"/>
      <c r="K27" s="141"/>
      <c r="L27" s="141"/>
      <c r="M27" s="141"/>
      <c r="N27" s="141"/>
      <c r="O27" s="141"/>
      <c r="P27" s="141"/>
      <c r="Q27" s="141"/>
      <c r="R27" s="141"/>
    </row>
    <row r="28" spans="1:22" s="130" customFormat="1" ht="8.1" customHeight="1">
      <c r="A28" s="1467"/>
      <c r="B28" s="140"/>
      <c r="C28" s="1465"/>
      <c r="D28" s="1465"/>
      <c r="E28" s="1465"/>
      <c r="F28" s="1465"/>
      <c r="G28" s="141"/>
      <c r="H28" s="141"/>
      <c r="I28" s="141"/>
      <c r="J28" s="141"/>
      <c r="K28" s="141"/>
      <c r="L28" s="141"/>
      <c r="M28" s="141"/>
      <c r="N28" s="141"/>
      <c r="O28" s="141"/>
      <c r="P28" s="141"/>
      <c r="Q28" s="141"/>
      <c r="R28" s="141"/>
    </row>
    <row r="29" spans="1:22" s="142" customFormat="1" ht="23.1" customHeight="1">
      <c r="A29" s="3392" t="s">
        <v>1262</v>
      </c>
      <c r="B29" s="3392"/>
      <c r="C29" s="3392"/>
      <c r="D29" s="3392"/>
      <c r="E29" s="3392"/>
      <c r="F29" s="3392"/>
      <c r="G29" s="3392"/>
      <c r="H29" s="3392"/>
      <c r="I29" s="3392"/>
      <c r="J29" s="3392"/>
      <c r="K29" s="3392"/>
      <c r="L29" s="3392"/>
      <c r="M29" s="3392"/>
      <c r="N29" s="3392"/>
      <c r="O29" s="3392"/>
      <c r="P29" s="3392"/>
      <c r="Q29" s="3392"/>
      <c r="R29" s="3392"/>
      <c r="S29" s="250"/>
      <c r="T29" s="701"/>
    </row>
    <row r="30" spans="1:22" s="142" customFormat="1" ht="23.1" customHeight="1">
      <c r="A30" s="3393" t="s">
        <v>1638</v>
      </c>
      <c r="B30" s="3394"/>
      <c r="C30" s="3394"/>
      <c r="D30" s="3394"/>
      <c r="E30" s="3394"/>
      <c r="F30" s="3394"/>
      <c r="G30" s="3394"/>
      <c r="H30" s="3394"/>
      <c r="I30" s="3394"/>
      <c r="J30" s="3394"/>
      <c r="K30" s="3394"/>
      <c r="L30" s="3394"/>
      <c r="M30" s="3394"/>
      <c r="N30" s="3394"/>
      <c r="O30" s="3394"/>
      <c r="P30" s="3394"/>
      <c r="Q30" s="3394"/>
      <c r="R30" s="3395"/>
      <c r="S30" s="702"/>
      <c r="T30" s="701"/>
    </row>
    <row r="31" spans="1:22" s="142" customFormat="1" ht="23.1" customHeight="1">
      <c r="A31" s="736"/>
      <c r="B31" s="737"/>
      <c r="C31" s="3396" t="s">
        <v>1263</v>
      </c>
      <c r="D31" s="3373"/>
      <c r="E31" s="3373"/>
      <c r="F31" s="3373"/>
      <c r="G31" s="3373"/>
      <c r="H31" s="3373"/>
      <c r="I31" s="3373"/>
      <c r="J31" s="3373"/>
      <c r="K31" s="3373"/>
      <c r="L31" s="3373"/>
      <c r="M31" s="3373"/>
      <c r="N31" s="3373"/>
      <c r="O31" s="3373"/>
      <c r="P31" s="3373"/>
      <c r="Q31" s="3373"/>
      <c r="R31" s="3397"/>
      <c r="S31" s="702"/>
      <c r="T31" s="701"/>
    </row>
    <row r="32" spans="1:22" s="172" customFormat="1" ht="12.95" customHeight="1">
      <c r="A32" s="307" t="s">
        <v>1643</v>
      </c>
      <c r="B32" s="308"/>
      <c r="C32" s="309"/>
      <c r="D32" s="309"/>
      <c r="E32" s="309"/>
      <c r="F32" s="309"/>
      <c r="G32" s="309"/>
      <c r="H32" s="309"/>
      <c r="I32" s="309"/>
      <c r="J32" s="309"/>
      <c r="K32" s="309"/>
      <c r="L32" s="310"/>
      <c r="M32" s="308"/>
      <c r="N32" s="309"/>
      <c r="O32" s="310"/>
      <c r="P32" s="311"/>
      <c r="Q32" s="312"/>
      <c r="R32" s="312"/>
      <c r="S32" s="171"/>
      <c r="T32" s="171"/>
      <c r="U32" s="171"/>
      <c r="V32" s="170"/>
    </row>
    <row r="33" spans="3:4">
      <c r="C33" s="149"/>
      <c r="D33" s="149"/>
    </row>
    <row r="34" spans="3:4">
      <c r="C34" s="149"/>
      <c r="D34" s="149"/>
    </row>
    <row r="35" spans="3:4">
      <c r="C35" s="149"/>
      <c r="D35" s="149"/>
    </row>
  </sheetData>
  <sheetProtection sheet="1" objects="1" scenarios="1" formatCells="0" formatRows="0"/>
  <mergeCells count="33">
    <mergeCell ref="C24:R24"/>
    <mergeCell ref="A29:R29"/>
    <mergeCell ref="A30:R30"/>
    <mergeCell ref="C31:R31"/>
    <mergeCell ref="C21:R21"/>
    <mergeCell ref="A23:R23"/>
    <mergeCell ref="C22:R22"/>
    <mergeCell ref="C25:R25"/>
    <mergeCell ref="C26:R26"/>
    <mergeCell ref="A14:A17"/>
    <mergeCell ref="B14:F14"/>
    <mergeCell ref="B15:F15"/>
    <mergeCell ref="G15:I15"/>
    <mergeCell ref="B16:F16"/>
    <mergeCell ref="G16:I16"/>
    <mergeCell ref="B17:F17"/>
    <mergeCell ref="G17:I17"/>
    <mergeCell ref="A11:A12"/>
    <mergeCell ref="B11:R11"/>
    <mergeCell ref="B12:R12"/>
    <mergeCell ref="A2:R2"/>
    <mergeCell ref="A3:D4"/>
    <mergeCell ref="E3:I4"/>
    <mergeCell ref="K3:L4"/>
    <mergeCell ref="M3:R4"/>
    <mergeCell ref="A6:C6"/>
    <mergeCell ref="G6:I6"/>
    <mergeCell ref="O6:Q6"/>
    <mergeCell ref="A7:C7"/>
    <mergeCell ref="D7:G7"/>
    <mergeCell ref="I7:M7"/>
    <mergeCell ref="N7:O7"/>
    <mergeCell ref="P7:Q7"/>
  </mergeCells>
  <phoneticPr fontId="14"/>
  <conditionalFormatting sqref="B21:B22">
    <cfRule type="cellIs" dxfId="135" priority="9" stopIfTrue="1" operator="equal">
      <formula>""</formula>
    </cfRule>
  </conditionalFormatting>
  <conditionalFormatting sqref="B24:B26">
    <cfRule type="expression" dxfId="134" priority="1">
      <formula>COUNTA($B$24:$B$26)=0</formula>
    </cfRule>
  </conditionalFormatting>
  <conditionalFormatting sqref="B31">
    <cfRule type="cellIs" dxfId="133" priority="3" stopIfTrue="1" operator="equal">
      <formula>""</formula>
    </cfRule>
  </conditionalFormatting>
  <conditionalFormatting sqref="B12:R12">
    <cfRule type="cellIs" dxfId="132" priority="10" stopIfTrue="1" operator="equal">
      <formula>""</formula>
    </cfRule>
  </conditionalFormatting>
  <conditionalFormatting sqref="D6 K6">
    <cfRule type="cellIs" dxfId="131" priority="6" stopIfTrue="1" operator="equal">
      <formula>(COUNTIF($D$6:$K$6,"○")=1)</formula>
    </cfRule>
  </conditionalFormatting>
  <conditionalFormatting sqref="G14 J14">
    <cfRule type="cellIs" dxfId="130" priority="8" stopIfTrue="1" operator="equal">
      <formula>(COUNTIF($G$14:$J$14,"○")=1)</formula>
    </cfRule>
  </conditionalFormatting>
  <conditionalFormatting sqref="G15:G16">
    <cfRule type="expression" dxfId="129" priority="7" stopIfTrue="1">
      <formula>($G$14&lt;&gt;"")*($G$15="")*($G$16="")*($G$17="")</formula>
    </cfRule>
  </conditionalFormatting>
  <dataValidations count="2">
    <dataValidation type="list" allowBlank="1" showInputMessage="1" showErrorMessage="1" sqref="B21:B22 B31 B24:B26" xr:uid="{00000000-0002-0000-1B00-000001000000}">
      <formula1>"✓"</formula1>
    </dataValidation>
    <dataValidation type="list" allowBlank="1" showInputMessage="1" showErrorMessage="1" sqref="D6 J14 G14 K6" xr:uid="{00000000-0002-0000-1B00-000002000000}">
      <formula1>"○"</formula1>
    </dataValidation>
  </dataValidations>
  <printOptions horizontalCentered="1"/>
  <pageMargins left="0.62992125984251968" right="0.62992125984251968" top="0.39370078740157483" bottom="0.39370078740157483" header="0" footer="0.19685039370078741"/>
  <pageSetup paperSize="9" scale="95" orientation="portrait" r:id="rId1"/>
  <headerFooter scaleWithDoc="0">
    <oddFooter>&amp;R令和８年１０月１日以降に開講する訓練科から適用</oddFooter>
  </headerFooter>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6">
    <tabColor rgb="FFFF0000"/>
  </sheetPr>
  <dimension ref="A1:Z78"/>
  <sheetViews>
    <sheetView view="pageBreakPreview" zoomScaleNormal="100" zoomScaleSheetLayoutView="100" zoomScalePageLayoutView="124" workbookViewId="0">
      <selection activeCell="A48" sqref="A48:U48"/>
    </sheetView>
  </sheetViews>
  <sheetFormatPr defaultColWidth="9" defaultRowHeight="14.25"/>
  <cols>
    <col min="1" max="2" width="3.125" style="123" customWidth="1"/>
    <col min="3" max="3" width="5.625" style="123" customWidth="1"/>
    <col min="4" max="4" width="3.125" style="123" customWidth="1"/>
    <col min="5" max="5" width="10.625" style="123" customWidth="1"/>
    <col min="6" max="7" width="3.125" style="123" customWidth="1"/>
    <col min="8" max="9" width="4.625" style="123" customWidth="1"/>
    <col min="10" max="11" width="3.125" style="123" customWidth="1"/>
    <col min="12" max="13" width="5.625" style="123" customWidth="1"/>
    <col min="14" max="15" width="3.125" style="123" customWidth="1"/>
    <col min="16" max="18" width="4.625" style="123" customWidth="1"/>
    <col min="19" max="19" width="3.125" style="123" customWidth="1"/>
    <col min="20" max="20" width="5.625" style="123" customWidth="1"/>
    <col min="21" max="21" width="10.125" style="123" customWidth="1"/>
    <col min="22" max="16384" width="9" style="123"/>
  </cols>
  <sheetData>
    <row r="1" spans="1:26" ht="18" customHeight="1">
      <c r="U1" s="216" t="s">
        <v>543</v>
      </c>
    </row>
    <row r="2" spans="1:26" ht="24.95" customHeight="1">
      <c r="A2" s="3371" t="s">
        <v>570</v>
      </c>
      <c r="B2" s="3371"/>
      <c r="C2" s="3371"/>
      <c r="D2" s="3371"/>
      <c r="E2" s="3371"/>
      <c r="F2" s="3371"/>
      <c r="G2" s="3371"/>
      <c r="H2" s="3371"/>
      <c r="I2" s="3371"/>
      <c r="J2" s="3371"/>
      <c r="K2" s="3371"/>
      <c r="L2" s="3371"/>
      <c r="M2" s="3371"/>
      <c r="N2" s="3371"/>
      <c r="O2" s="3371"/>
      <c r="P2" s="3371"/>
      <c r="Q2" s="3371"/>
      <c r="R2" s="3371"/>
      <c r="S2" s="3371"/>
      <c r="T2" s="3371"/>
      <c r="U2" s="3371"/>
    </row>
    <row r="3" spans="1:26" s="124" customFormat="1" ht="16.5" customHeight="1">
      <c r="A3" s="3409" t="s">
        <v>265</v>
      </c>
      <c r="B3" s="3409"/>
      <c r="C3" s="3409"/>
      <c r="D3" s="3409"/>
      <c r="E3" s="3373" t="str">
        <f>IF(様式1!L11="","",様式1!L11)</f>
        <v/>
      </c>
      <c r="F3" s="3373"/>
      <c r="G3" s="3373"/>
      <c r="H3" s="3373"/>
      <c r="I3" s="3373"/>
      <c r="J3" s="3373"/>
      <c r="L3" s="3409" t="s">
        <v>194</v>
      </c>
      <c r="M3" s="3409"/>
      <c r="N3" s="3373" t="str">
        <f>IF(様式1!G36="","",様式1!G36)</f>
        <v/>
      </c>
      <c r="O3" s="3373"/>
      <c r="P3" s="3373"/>
      <c r="Q3" s="3373"/>
      <c r="R3" s="3373"/>
      <c r="S3" s="3373"/>
      <c r="T3" s="3373"/>
      <c r="U3" s="3373"/>
    </row>
    <row r="4" spans="1:26" ht="16.5" customHeight="1">
      <c r="A4" s="3409"/>
      <c r="B4" s="3409"/>
      <c r="C4" s="3409"/>
      <c r="D4" s="3409"/>
      <c r="E4" s="3373"/>
      <c r="F4" s="3373"/>
      <c r="G4" s="3373"/>
      <c r="H4" s="3373"/>
      <c r="I4" s="3373"/>
      <c r="J4" s="3373"/>
      <c r="K4" s="261"/>
      <c r="L4" s="3409"/>
      <c r="M4" s="3409"/>
      <c r="N4" s="3373"/>
      <c r="O4" s="3373"/>
      <c r="P4" s="3373"/>
      <c r="Q4" s="3373"/>
      <c r="R4" s="3373"/>
      <c r="S4" s="3373"/>
      <c r="T4" s="3373"/>
      <c r="U4" s="3373"/>
    </row>
    <row r="5" spans="1:26" s="153" customFormat="1" ht="17.100000000000001" customHeight="1">
      <c r="A5" s="150" t="s">
        <v>101</v>
      </c>
      <c r="B5" s="151"/>
      <c r="C5" s="151"/>
      <c r="D5" s="151"/>
      <c r="E5" s="152"/>
      <c r="F5" s="152"/>
      <c r="G5" s="152"/>
      <c r="H5" s="152"/>
      <c r="I5" s="152"/>
      <c r="J5" s="152"/>
      <c r="K5" s="152"/>
      <c r="L5" s="152"/>
      <c r="M5" s="152"/>
      <c r="N5" s="152"/>
      <c r="O5" s="152"/>
      <c r="P5" s="152"/>
      <c r="Q5" s="152"/>
      <c r="R5" s="152"/>
      <c r="S5" s="152"/>
      <c r="T5" s="152"/>
    </row>
    <row r="6" spans="1:26" s="156" customFormat="1" ht="17.100000000000001" customHeight="1">
      <c r="A6" s="3410" t="s">
        <v>266</v>
      </c>
      <c r="B6" s="3410"/>
      <c r="C6" s="3410"/>
      <c r="D6" s="408"/>
      <c r="E6" s="405" t="s">
        <v>264</v>
      </c>
      <c r="F6" s="406" t="s">
        <v>389</v>
      </c>
      <c r="G6" s="3376"/>
      <c r="H6" s="3376"/>
      <c r="I6" s="3376"/>
      <c r="J6" s="254" t="s">
        <v>390</v>
      </c>
      <c r="K6" s="408" t="s">
        <v>412</v>
      </c>
      <c r="L6" s="168" t="s">
        <v>263</v>
      </c>
      <c r="M6" s="154"/>
      <c r="N6" s="406" t="s">
        <v>389</v>
      </c>
      <c r="O6" s="3376" t="str">
        <f>IF(様式5!L6="","",様式5!L6)</f>
        <v/>
      </c>
      <c r="P6" s="3376"/>
      <c r="Q6" s="3376"/>
      <c r="R6" s="254" t="s">
        <v>388</v>
      </c>
      <c r="S6" s="254"/>
      <c r="T6" s="254"/>
      <c r="U6" s="155"/>
    </row>
    <row r="7" spans="1:26" s="156" customFormat="1" ht="17.100000000000001" customHeight="1">
      <c r="A7" s="3410" t="s">
        <v>131</v>
      </c>
      <c r="B7" s="3410"/>
      <c r="C7" s="3410"/>
      <c r="D7" s="3414" t="str">
        <f>IF(様式1!F37="","",様式1!F37)</f>
        <v/>
      </c>
      <c r="E7" s="3415"/>
      <c r="F7" s="3415"/>
      <c r="G7" s="3415"/>
      <c r="H7" s="406" t="s">
        <v>181</v>
      </c>
      <c r="I7" s="3415" t="str">
        <f>IF(様式1!K37="","",様式1!K37)</f>
        <v/>
      </c>
      <c r="J7" s="3415"/>
      <c r="K7" s="3415"/>
      <c r="L7" s="3415"/>
      <c r="M7" s="3415"/>
      <c r="N7" s="3416" t="s">
        <v>267</v>
      </c>
      <c r="O7" s="3417"/>
      <c r="P7" s="3418"/>
      <c r="Q7" s="3389" t="str">
        <f>IF(様式1!F38="","",様式1!F38)</f>
        <v/>
      </c>
      <c r="R7" s="3390"/>
      <c r="S7" s="3390"/>
      <c r="T7" s="406"/>
      <c r="U7" s="131" t="s">
        <v>59</v>
      </c>
    </row>
    <row r="8" spans="1:26" s="130" customFormat="1" ht="8.1" customHeight="1">
      <c r="A8" s="403"/>
      <c r="B8" s="403"/>
      <c r="C8" s="132"/>
      <c r="D8" s="132"/>
      <c r="E8" s="132"/>
      <c r="F8" s="132"/>
      <c r="G8" s="132"/>
      <c r="H8" s="132"/>
      <c r="I8" s="132"/>
      <c r="J8" s="132"/>
      <c r="K8" s="132"/>
      <c r="L8" s="132"/>
      <c r="M8" s="132"/>
      <c r="N8" s="132"/>
      <c r="O8" s="403"/>
      <c r="P8" s="403"/>
      <c r="Q8" s="132"/>
      <c r="R8" s="132"/>
      <c r="S8" s="132"/>
      <c r="T8" s="132"/>
      <c r="U8" s="132"/>
    </row>
    <row r="9" spans="1:26" s="130" customFormat="1" ht="19.5" customHeight="1">
      <c r="A9" s="133" t="s">
        <v>268</v>
      </c>
      <c r="B9" s="403"/>
      <c r="C9" s="132"/>
      <c r="D9" s="132"/>
      <c r="E9" s="132"/>
      <c r="F9" s="132"/>
      <c r="G9" s="132"/>
      <c r="H9" s="132"/>
      <c r="I9" s="132"/>
      <c r="J9" s="132"/>
      <c r="K9" s="132"/>
      <c r="L9" s="132"/>
      <c r="M9" s="132"/>
      <c r="N9" s="132"/>
      <c r="O9" s="403"/>
      <c r="P9" s="403"/>
      <c r="Q9" s="132"/>
      <c r="R9" s="132"/>
      <c r="S9" s="132"/>
      <c r="T9" s="132"/>
      <c r="U9" s="132"/>
    </row>
    <row r="10" spans="1:26" s="130" customFormat="1" ht="19.5" customHeight="1">
      <c r="A10" s="134" t="s">
        <v>269</v>
      </c>
      <c r="B10" s="157"/>
      <c r="C10" s="158"/>
      <c r="D10" s="158"/>
      <c r="E10" s="158"/>
      <c r="F10" s="158"/>
      <c r="G10" s="158"/>
      <c r="H10" s="158"/>
      <c r="I10" s="158"/>
      <c r="J10" s="158"/>
      <c r="K10" s="158"/>
      <c r="L10" s="158"/>
      <c r="M10" s="158"/>
      <c r="N10" s="158"/>
      <c r="O10" s="157"/>
      <c r="P10" s="157"/>
      <c r="Q10" s="158"/>
      <c r="R10" s="158"/>
      <c r="S10" s="158"/>
      <c r="T10" s="158"/>
      <c r="U10" s="159"/>
    </row>
    <row r="11" spans="1:26" s="130" customFormat="1" ht="30" customHeight="1">
      <c r="A11" s="160"/>
      <c r="B11" s="3365" t="s">
        <v>361</v>
      </c>
      <c r="C11" s="3366"/>
      <c r="D11" s="3366"/>
      <c r="E11" s="3366"/>
      <c r="F11" s="3366"/>
      <c r="G11" s="3366"/>
      <c r="H11" s="3366"/>
      <c r="I11" s="3366"/>
      <c r="J11" s="3366"/>
      <c r="K11" s="3366"/>
      <c r="L11" s="3366"/>
      <c r="M11" s="3366"/>
      <c r="N11" s="3366"/>
      <c r="O11" s="3366"/>
      <c r="P11" s="3366"/>
      <c r="Q11" s="3366"/>
      <c r="R11" s="3366"/>
      <c r="S11" s="3366"/>
      <c r="T11" s="3366"/>
      <c r="U11" s="3367"/>
    </row>
    <row r="12" spans="1:26" s="130" customFormat="1" ht="200.1" customHeight="1">
      <c r="A12" s="160"/>
      <c r="B12" s="3368"/>
      <c r="C12" s="3369"/>
      <c r="D12" s="3369"/>
      <c r="E12" s="3369"/>
      <c r="F12" s="3369"/>
      <c r="G12" s="3369"/>
      <c r="H12" s="3369"/>
      <c r="I12" s="3369"/>
      <c r="J12" s="3369"/>
      <c r="K12" s="3369"/>
      <c r="L12" s="3369"/>
      <c r="M12" s="3369"/>
      <c r="N12" s="3369"/>
      <c r="O12" s="3369"/>
      <c r="P12" s="3369"/>
      <c r="Q12" s="3369"/>
      <c r="R12" s="3369"/>
      <c r="S12" s="3369"/>
      <c r="T12" s="3369"/>
      <c r="U12" s="3370"/>
      <c r="Z12" s="136"/>
    </row>
    <row r="13" spans="1:26" s="130" customFormat="1" ht="18.95" customHeight="1">
      <c r="A13" s="164"/>
      <c r="B13" s="161" t="s">
        <v>329</v>
      </c>
      <c r="C13" s="162"/>
      <c r="D13" s="162"/>
      <c r="E13" s="162"/>
      <c r="F13" s="162"/>
      <c r="G13" s="162"/>
      <c r="H13" s="162"/>
      <c r="I13" s="162"/>
      <c r="J13" s="162"/>
      <c r="K13" s="162"/>
      <c r="L13" s="162"/>
      <c r="M13" s="162"/>
      <c r="N13" s="162"/>
      <c r="O13" s="162"/>
      <c r="P13" s="162"/>
      <c r="Q13" s="162"/>
      <c r="R13" s="162"/>
      <c r="S13" s="162"/>
      <c r="T13" s="162"/>
      <c r="U13" s="163"/>
      <c r="W13" s="136"/>
    </row>
    <row r="14" spans="1:26" s="130" customFormat="1" ht="39.75" customHeight="1">
      <c r="A14" s="164"/>
      <c r="B14" s="3411" t="s">
        <v>1657</v>
      </c>
      <c r="C14" s="3412"/>
      <c r="D14" s="3412"/>
      <c r="E14" s="3412"/>
      <c r="F14" s="3412"/>
      <c r="G14" s="3412"/>
      <c r="H14" s="3412"/>
      <c r="I14" s="3412"/>
      <c r="J14" s="3412"/>
      <c r="K14" s="3412"/>
      <c r="L14" s="3412"/>
      <c r="M14" s="3412"/>
      <c r="N14" s="3412"/>
      <c r="O14" s="3412"/>
      <c r="P14" s="3412"/>
      <c r="Q14" s="3412"/>
      <c r="R14" s="3412"/>
      <c r="S14" s="3412"/>
      <c r="T14" s="3412"/>
      <c r="U14" s="3413"/>
      <c r="V14" s="164"/>
    </row>
    <row r="15" spans="1:26" s="156" customFormat="1" ht="17.100000000000001" customHeight="1">
      <c r="A15" s="202"/>
      <c r="B15" s="165" t="s">
        <v>266</v>
      </c>
      <c r="C15" s="166"/>
      <c r="D15" s="166"/>
      <c r="E15" s="167"/>
      <c r="F15" s="1347"/>
      <c r="G15" s="127" t="s">
        <v>264</v>
      </c>
      <c r="H15" s="406"/>
      <c r="I15" s="406"/>
      <c r="J15" s="406" t="s">
        <v>389</v>
      </c>
      <c r="K15" s="3419"/>
      <c r="L15" s="3419"/>
      <c r="M15" s="254" t="s">
        <v>390</v>
      </c>
      <c r="N15" s="1347"/>
      <c r="O15" s="127" t="s">
        <v>263</v>
      </c>
      <c r="P15" s="406"/>
      <c r="Q15" s="406"/>
      <c r="R15" s="406" t="s">
        <v>389</v>
      </c>
      <c r="S15" s="3419"/>
      <c r="T15" s="3419"/>
      <c r="U15" s="255" t="s">
        <v>388</v>
      </c>
      <c r="V15" s="256"/>
      <c r="W15" s="130"/>
      <c r="X15" s="130"/>
      <c r="Y15" s="130"/>
    </row>
    <row r="16" spans="1:26" s="156" customFormat="1" ht="17.100000000000001" customHeight="1">
      <c r="A16" s="202"/>
      <c r="B16" s="272" t="s">
        <v>623</v>
      </c>
      <c r="C16" s="166"/>
      <c r="D16" s="395"/>
      <c r="E16" s="167"/>
      <c r="F16" s="3387"/>
      <c r="G16" s="3388"/>
      <c r="H16" s="3388"/>
      <c r="I16" s="3388"/>
      <c r="J16" s="3388"/>
      <c r="K16" s="3388"/>
      <c r="L16" s="3388"/>
      <c r="M16" s="3388"/>
      <c r="N16" s="3388"/>
      <c r="O16" s="3388"/>
      <c r="P16" s="3388"/>
      <c r="Q16" s="3388"/>
      <c r="R16" s="3388"/>
      <c r="S16" s="3388"/>
      <c r="T16" s="3388"/>
      <c r="U16" s="3420"/>
      <c r="W16" s="130"/>
      <c r="X16" s="130"/>
      <c r="Y16" s="130"/>
    </row>
    <row r="17" spans="1:25" s="156" customFormat="1" ht="17.100000000000001" customHeight="1">
      <c r="A17" s="202"/>
      <c r="B17" s="165" t="s">
        <v>131</v>
      </c>
      <c r="C17" s="166"/>
      <c r="D17" s="166"/>
      <c r="E17" s="167"/>
      <c r="F17" s="3421"/>
      <c r="G17" s="3422"/>
      <c r="H17" s="3422"/>
      <c r="I17" s="3422"/>
      <c r="J17" s="3422"/>
      <c r="K17" s="3422"/>
      <c r="L17" s="406" t="s">
        <v>181</v>
      </c>
      <c r="M17" s="3422"/>
      <c r="N17" s="3422"/>
      <c r="O17" s="3422"/>
      <c r="P17" s="3422"/>
      <c r="Q17" s="406"/>
      <c r="R17" s="406"/>
      <c r="S17" s="406"/>
      <c r="T17" s="406"/>
      <c r="U17" s="155"/>
      <c r="W17" s="130"/>
      <c r="X17" s="130"/>
      <c r="Y17" s="130"/>
    </row>
    <row r="18" spans="1:25" s="156" customFormat="1" ht="17.100000000000001" customHeight="1">
      <c r="A18" s="203"/>
      <c r="B18" s="272" t="s">
        <v>409</v>
      </c>
      <c r="C18" s="166"/>
      <c r="D18" s="166"/>
      <c r="E18" s="167"/>
      <c r="F18" s="3426"/>
      <c r="G18" s="3427"/>
      <c r="H18" s="3427"/>
      <c r="I18" s="3427"/>
      <c r="J18" s="406" t="s">
        <v>279</v>
      </c>
      <c r="K18" s="406"/>
      <c r="L18" s="406"/>
      <c r="M18" s="406"/>
      <c r="N18" s="409"/>
      <c r="O18" s="409"/>
      <c r="P18" s="406"/>
      <c r="Q18" s="406"/>
      <c r="R18" s="406"/>
      <c r="S18" s="406"/>
      <c r="T18" s="406"/>
      <c r="U18" s="155"/>
      <c r="W18" s="130"/>
      <c r="X18" s="130"/>
      <c r="Y18" s="130"/>
    </row>
    <row r="19" spans="1:25" s="130" customFormat="1" ht="19.5" customHeight="1">
      <c r="A19" s="1484" t="s">
        <v>330</v>
      </c>
      <c r="B19" s="154"/>
      <c r="C19" s="404"/>
      <c r="D19" s="404"/>
      <c r="E19" s="404"/>
      <c r="F19" s="404"/>
      <c r="G19" s="404"/>
      <c r="H19" s="411"/>
      <c r="I19" s="411"/>
      <c r="J19" s="411"/>
      <c r="K19" s="406"/>
      <c r="L19" s="406"/>
      <c r="M19" s="406"/>
      <c r="N19" s="406"/>
      <c r="O19" s="409"/>
      <c r="P19" s="409"/>
      <c r="Q19" s="406"/>
      <c r="R19" s="406"/>
      <c r="S19" s="406"/>
      <c r="T19" s="406"/>
      <c r="U19" s="410"/>
    </row>
    <row r="20" spans="1:25" s="130" customFormat="1" ht="17.100000000000001" customHeight="1">
      <c r="A20" s="3363"/>
      <c r="B20" s="3384" t="s">
        <v>271</v>
      </c>
      <c r="C20" s="3385"/>
      <c r="D20" s="3385"/>
      <c r="E20" s="3385"/>
      <c r="F20" s="3386"/>
      <c r="G20" s="1347"/>
      <c r="H20" s="127" t="s">
        <v>272</v>
      </c>
      <c r="I20" s="127"/>
      <c r="J20" s="406"/>
      <c r="K20" s="1347"/>
      <c r="L20" s="406" t="s">
        <v>273</v>
      </c>
      <c r="M20" s="127" t="s">
        <v>274</v>
      </c>
      <c r="N20" s="406"/>
      <c r="O20" s="409"/>
      <c r="P20" s="409"/>
      <c r="Q20" s="406"/>
      <c r="R20" s="406"/>
      <c r="S20" s="406"/>
      <c r="T20" s="406"/>
      <c r="U20" s="410"/>
    </row>
    <row r="21" spans="1:25" s="130" customFormat="1" ht="17.100000000000001" customHeight="1">
      <c r="A21" s="3363"/>
      <c r="B21" s="3384" t="s">
        <v>282</v>
      </c>
      <c r="C21" s="3385"/>
      <c r="D21" s="3385"/>
      <c r="E21" s="3385"/>
      <c r="F21" s="3386"/>
      <c r="G21" s="3428"/>
      <c r="H21" s="3429"/>
      <c r="I21" s="3429"/>
      <c r="J21" s="3429"/>
      <c r="K21" s="168" t="s">
        <v>276</v>
      </c>
      <c r="L21" s="168"/>
      <c r="M21" s="168"/>
      <c r="N21" s="168"/>
      <c r="O21" s="168"/>
      <c r="P21" s="168"/>
      <c r="Q21" s="168"/>
      <c r="R21" s="168"/>
      <c r="S21" s="168"/>
      <c r="T21" s="168"/>
      <c r="U21" s="131"/>
    </row>
    <row r="22" spans="1:25" s="130" customFormat="1" ht="17.100000000000001" customHeight="1">
      <c r="A22" s="3363"/>
      <c r="B22" s="3384" t="s">
        <v>277</v>
      </c>
      <c r="C22" s="3385"/>
      <c r="D22" s="3385"/>
      <c r="E22" s="3385"/>
      <c r="F22" s="3386"/>
      <c r="G22" s="3428"/>
      <c r="H22" s="3429"/>
      <c r="I22" s="3429"/>
      <c r="J22" s="3429"/>
      <c r="K22" s="168" t="s">
        <v>276</v>
      </c>
      <c r="L22" s="168"/>
      <c r="M22" s="168"/>
      <c r="N22" s="168"/>
      <c r="O22" s="168"/>
      <c r="P22" s="168"/>
      <c r="Q22" s="168"/>
      <c r="R22" s="168"/>
      <c r="S22" s="168"/>
      <c r="T22" s="168"/>
      <c r="U22" s="131"/>
    </row>
    <row r="23" spans="1:25" s="130" customFormat="1" ht="17.100000000000001" customHeight="1">
      <c r="A23" s="3364"/>
      <c r="B23" s="3384" t="s">
        <v>278</v>
      </c>
      <c r="C23" s="3385"/>
      <c r="D23" s="3385"/>
      <c r="E23" s="3385"/>
      <c r="F23" s="3386"/>
      <c r="G23" s="3430" t="str">
        <f>IFERROR(ROUNDDOWN(G21/G22,3)*100,"")</f>
        <v/>
      </c>
      <c r="H23" s="3431"/>
      <c r="I23" s="3431"/>
      <c r="J23" s="3431"/>
      <c r="K23" s="168" t="s">
        <v>279</v>
      </c>
      <c r="L23" s="168"/>
      <c r="M23" s="168"/>
      <c r="N23" s="168"/>
      <c r="O23" s="168"/>
      <c r="P23" s="168"/>
      <c r="Q23" s="168"/>
      <c r="R23" s="168"/>
      <c r="S23" s="168"/>
      <c r="T23" s="168"/>
      <c r="U23" s="131"/>
    </row>
    <row r="24" spans="1:25" s="130" customFormat="1" ht="8.1" customHeight="1">
      <c r="A24" s="139"/>
      <c r="B24" s="136"/>
      <c r="C24" s="133"/>
      <c r="D24" s="133"/>
      <c r="E24" s="133"/>
      <c r="F24" s="133"/>
      <c r="G24" s="132"/>
      <c r="H24" s="132"/>
      <c r="I24" s="132"/>
      <c r="J24" s="132"/>
      <c r="K24" s="132"/>
      <c r="L24" s="132"/>
      <c r="M24" s="132"/>
      <c r="N24" s="132"/>
      <c r="O24" s="403"/>
      <c r="P24" s="403"/>
      <c r="Q24" s="132"/>
      <c r="R24" s="132"/>
      <c r="S24" s="132"/>
      <c r="T24" s="132"/>
      <c r="U24" s="132"/>
    </row>
    <row r="25" spans="1:25" s="130" customFormat="1" ht="19.5" customHeight="1">
      <c r="A25" s="140" t="s">
        <v>280</v>
      </c>
      <c r="B25" s="141"/>
      <c r="C25" s="141"/>
      <c r="D25" s="141"/>
      <c r="E25" s="141"/>
      <c r="F25" s="141"/>
      <c r="G25" s="141"/>
      <c r="H25" s="141"/>
      <c r="I25" s="141"/>
      <c r="J25" s="141"/>
      <c r="K25" s="141"/>
      <c r="L25" s="141"/>
      <c r="M25" s="141"/>
      <c r="N25" s="141"/>
      <c r="O25" s="141"/>
      <c r="P25" s="141"/>
      <c r="Q25" s="141"/>
      <c r="R25" s="141"/>
      <c r="S25" s="141"/>
      <c r="T25" s="141"/>
      <c r="U25" s="141"/>
    </row>
    <row r="26" spans="1:25" s="130" customFormat="1" ht="19.5" customHeight="1">
      <c r="A26" s="3423" t="s">
        <v>281</v>
      </c>
      <c r="B26" s="3424"/>
      <c r="C26" s="3424"/>
      <c r="D26" s="3424"/>
      <c r="E26" s="3424"/>
      <c r="F26" s="3424"/>
      <c r="G26" s="3424"/>
      <c r="H26" s="3424"/>
      <c r="I26" s="3424"/>
      <c r="J26" s="3424"/>
      <c r="K26" s="3424"/>
      <c r="L26" s="3424"/>
      <c r="M26" s="3424"/>
      <c r="N26" s="3424"/>
      <c r="O26" s="3424"/>
      <c r="P26" s="3424"/>
      <c r="Q26" s="3424"/>
      <c r="R26" s="3424"/>
      <c r="S26" s="3424"/>
      <c r="T26" s="3424"/>
      <c r="U26" s="3425"/>
      <c r="V26" s="136"/>
      <c r="X26" s="136"/>
    </row>
    <row r="27" spans="1:25" s="156" customFormat="1" ht="19.5" customHeight="1">
      <c r="A27" s="1468"/>
      <c r="B27" s="1349"/>
      <c r="C27" s="3398" t="s">
        <v>365</v>
      </c>
      <c r="D27" s="3399"/>
      <c r="E27" s="3399"/>
      <c r="F27" s="3399"/>
      <c r="G27" s="3399"/>
      <c r="H27" s="3399"/>
      <c r="I27" s="3399"/>
      <c r="J27" s="3399"/>
      <c r="K27" s="3399"/>
      <c r="L27" s="3399"/>
      <c r="M27" s="3399"/>
      <c r="N27" s="3399"/>
      <c r="O27" s="3399"/>
      <c r="P27" s="3399"/>
      <c r="Q27" s="3399"/>
      <c r="R27" s="3399"/>
      <c r="S27" s="3399"/>
      <c r="T27" s="3399"/>
      <c r="U27" s="3400"/>
      <c r="V27" s="169"/>
    </row>
    <row r="28" spans="1:25" s="156" customFormat="1" ht="19.5" customHeight="1">
      <c r="A28" s="1468"/>
      <c r="B28" s="1349"/>
      <c r="C28" s="3403" t="s">
        <v>496</v>
      </c>
      <c r="D28" s="3404"/>
      <c r="E28" s="3404"/>
      <c r="F28" s="3404"/>
      <c r="G28" s="3404"/>
      <c r="H28" s="3404"/>
      <c r="I28" s="3404"/>
      <c r="J28" s="3404"/>
      <c r="K28" s="3404"/>
      <c r="L28" s="3404"/>
      <c r="M28" s="3404"/>
      <c r="N28" s="3404"/>
      <c r="O28" s="3404"/>
      <c r="P28" s="3404"/>
      <c r="Q28" s="3404"/>
      <c r="R28" s="3404"/>
      <c r="S28" s="3404"/>
      <c r="T28" s="3404"/>
      <c r="U28" s="3405"/>
      <c r="V28" s="169"/>
    </row>
    <row r="29" spans="1:25" s="130" customFormat="1" ht="31.5" customHeight="1">
      <c r="A29" s="3393" t="s">
        <v>1668</v>
      </c>
      <c r="B29" s="3401"/>
      <c r="C29" s="3401"/>
      <c r="D29" s="3401"/>
      <c r="E29" s="3401"/>
      <c r="F29" s="3401"/>
      <c r="G29" s="3401"/>
      <c r="H29" s="3401"/>
      <c r="I29" s="3401"/>
      <c r="J29" s="3401"/>
      <c r="K29" s="3401"/>
      <c r="L29" s="3401"/>
      <c r="M29" s="3401"/>
      <c r="N29" s="3401"/>
      <c r="O29" s="3401"/>
      <c r="P29" s="3401"/>
      <c r="Q29" s="3401"/>
      <c r="R29" s="3401"/>
      <c r="S29" s="3401"/>
      <c r="T29" s="3401"/>
      <c r="U29" s="3402"/>
    </row>
    <row r="30" spans="1:25" s="156" customFormat="1" ht="18.75" customHeight="1">
      <c r="A30" s="1483"/>
      <c r="B30" s="1480"/>
      <c r="C30" s="3406" t="s">
        <v>1665</v>
      </c>
      <c r="D30" s="3407"/>
      <c r="E30" s="3407"/>
      <c r="F30" s="3407"/>
      <c r="G30" s="3407"/>
      <c r="H30" s="3407"/>
      <c r="I30" s="3407"/>
      <c r="J30" s="3407"/>
      <c r="K30" s="3407"/>
      <c r="L30" s="3407"/>
      <c r="M30" s="3407"/>
      <c r="N30" s="3407"/>
      <c r="O30" s="3407"/>
      <c r="P30" s="3407"/>
      <c r="Q30" s="3407"/>
      <c r="R30" s="3407"/>
      <c r="S30" s="3407"/>
      <c r="T30" s="3407"/>
      <c r="U30" s="3408"/>
    </row>
    <row r="31" spans="1:25" s="156" customFormat="1" ht="18.75" customHeight="1">
      <c r="A31" s="1483"/>
      <c r="B31" s="1480"/>
      <c r="C31" s="3406" t="s">
        <v>1666</v>
      </c>
      <c r="D31" s="3407"/>
      <c r="E31" s="3407"/>
      <c r="F31" s="3407"/>
      <c r="G31" s="3407"/>
      <c r="H31" s="3407"/>
      <c r="I31" s="3407"/>
      <c r="J31" s="3407"/>
      <c r="K31" s="3407"/>
      <c r="L31" s="3407"/>
      <c r="M31" s="3407"/>
      <c r="N31" s="3407"/>
      <c r="O31" s="3407"/>
      <c r="P31" s="3407"/>
      <c r="Q31" s="3407"/>
      <c r="R31" s="3407"/>
      <c r="S31" s="3407"/>
      <c r="T31" s="3407"/>
      <c r="U31" s="3408"/>
    </row>
    <row r="32" spans="1:25" s="156" customFormat="1" ht="18.75" customHeight="1">
      <c r="A32" s="306"/>
      <c r="B32" s="1480"/>
      <c r="C32" s="3406" t="s">
        <v>1667</v>
      </c>
      <c r="D32" s="3407"/>
      <c r="E32" s="3407"/>
      <c r="F32" s="3407"/>
      <c r="G32" s="3407"/>
      <c r="H32" s="3407"/>
      <c r="I32" s="3407"/>
      <c r="J32" s="3407"/>
      <c r="K32" s="3407"/>
      <c r="L32" s="3407"/>
      <c r="M32" s="3407"/>
      <c r="N32" s="3407"/>
      <c r="O32" s="3407"/>
      <c r="P32" s="3407"/>
      <c r="Q32" s="3407"/>
      <c r="R32" s="3407"/>
      <c r="S32" s="3407"/>
      <c r="T32" s="3407"/>
      <c r="U32" s="3408"/>
    </row>
    <row r="33" spans="1:24" s="130" customFormat="1" ht="12" customHeight="1">
      <c r="A33" s="1466" t="s">
        <v>1643</v>
      </c>
      <c r="B33" s="140"/>
      <c r="C33" s="1465"/>
      <c r="D33" s="1465"/>
      <c r="E33" s="1465"/>
      <c r="F33" s="1465"/>
      <c r="G33" s="141"/>
      <c r="H33" s="141"/>
      <c r="I33" s="141"/>
      <c r="J33" s="141"/>
      <c r="K33" s="141"/>
      <c r="L33" s="141"/>
      <c r="M33" s="141"/>
      <c r="N33" s="141"/>
      <c r="O33" s="141"/>
      <c r="P33" s="141"/>
      <c r="Q33" s="141"/>
      <c r="R33" s="141"/>
      <c r="S33" s="142"/>
      <c r="T33" s="142"/>
      <c r="U33" s="142"/>
    </row>
    <row r="34" spans="1:24" s="130" customFormat="1" ht="8.1" customHeight="1">
      <c r="A34" s="1467"/>
      <c r="B34" s="140"/>
      <c r="C34" s="1465"/>
      <c r="D34" s="1465"/>
      <c r="E34" s="1465"/>
      <c r="F34" s="1465"/>
      <c r="G34" s="141"/>
      <c r="H34" s="141"/>
      <c r="I34" s="141"/>
      <c r="J34" s="141"/>
      <c r="K34" s="141"/>
      <c r="L34" s="141"/>
      <c r="M34" s="141"/>
      <c r="N34" s="141"/>
      <c r="O34" s="141"/>
      <c r="P34" s="141"/>
      <c r="Q34" s="141"/>
      <c r="R34" s="141"/>
      <c r="S34" s="142"/>
      <c r="T34" s="142"/>
      <c r="U34" s="142"/>
    </row>
    <row r="35" spans="1:24" s="245" customFormat="1" ht="19.5" customHeight="1">
      <c r="A35" s="250" t="s">
        <v>360</v>
      </c>
      <c r="B35" s="701"/>
      <c r="C35" s="250"/>
      <c r="D35" s="250"/>
      <c r="E35" s="250"/>
      <c r="F35" s="250"/>
      <c r="G35" s="250"/>
      <c r="H35" s="250"/>
      <c r="I35" s="250"/>
      <c r="J35" s="250"/>
      <c r="K35" s="141"/>
      <c r="L35" s="250"/>
      <c r="M35" s="250"/>
      <c r="N35" s="250"/>
      <c r="O35" s="250"/>
      <c r="P35" s="250"/>
      <c r="Q35" s="250"/>
      <c r="R35" s="250"/>
      <c r="S35" s="250"/>
      <c r="T35" s="250"/>
      <c r="U35" s="250"/>
      <c r="V35" s="244"/>
    </row>
    <row r="36" spans="1:24" s="130" customFormat="1" ht="12.95" customHeight="1">
      <c r="A36" s="3445" t="s">
        <v>1654</v>
      </c>
      <c r="B36" s="3446"/>
      <c r="C36" s="3446"/>
      <c r="D36" s="3446"/>
      <c r="E36" s="3446"/>
      <c r="F36" s="3446"/>
      <c r="G36" s="3446"/>
      <c r="H36" s="3446"/>
      <c r="I36" s="3446"/>
      <c r="J36" s="3446"/>
      <c r="K36" s="3446"/>
      <c r="L36" s="3446"/>
      <c r="M36" s="3446"/>
      <c r="N36" s="3446"/>
      <c r="O36" s="3446"/>
      <c r="P36" s="3446"/>
      <c r="Q36" s="3446"/>
      <c r="R36" s="3446"/>
      <c r="S36" s="3446"/>
      <c r="T36" s="3446"/>
      <c r="U36" s="3446"/>
      <c r="V36" s="136"/>
    </row>
    <row r="37" spans="1:24" s="130" customFormat="1" ht="12.95" customHeight="1">
      <c r="A37" s="3447"/>
      <c r="B37" s="3447"/>
      <c r="C37" s="3447"/>
      <c r="D37" s="3447"/>
      <c r="E37" s="3447"/>
      <c r="F37" s="3447"/>
      <c r="G37" s="3447"/>
      <c r="H37" s="3447"/>
      <c r="I37" s="3447"/>
      <c r="J37" s="3447"/>
      <c r="K37" s="3447"/>
      <c r="L37" s="3447"/>
      <c r="M37" s="3447"/>
      <c r="N37" s="3447"/>
      <c r="O37" s="3447"/>
      <c r="P37" s="3447"/>
      <c r="Q37" s="3447"/>
      <c r="R37" s="3447"/>
      <c r="S37" s="3447"/>
      <c r="T37" s="3447"/>
      <c r="U37" s="3447"/>
      <c r="V37" s="136"/>
    </row>
    <row r="38" spans="1:24" s="174" customFormat="1" ht="18" customHeight="1">
      <c r="A38" s="1469"/>
      <c r="B38" s="3448" t="s">
        <v>283</v>
      </c>
      <c r="C38" s="3448"/>
      <c r="D38" s="3448"/>
      <c r="E38" s="3449" t="s">
        <v>131</v>
      </c>
      <c r="F38" s="3450"/>
      <c r="G38" s="3450"/>
      <c r="H38" s="3450"/>
      <c r="I38" s="3450"/>
      <c r="J38" s="3450"/>
      <c r="K38" s="3450"/>
      <c r="L38" s="3450"/>
      <c r="M38" s="3450"/>
      <c r="N38" s="3451"/>
      <c r="O38" s="3449" t="s">
        <v>284</v>
      </c>
      <c r="P38" s="3450"/>
      <c r="Q38" s="3449" t="s">
        <v>285</v>
      </c>
      <c r="R38" s="3450"/>
      <c r="S38" s="3450"/>
      <c r="T38" s="3450"/>
      <c r="U38" s="3451"/>
      <c r="V38" s="173"/>
      <c r="X38" s="173"/>
    </row>
    <row r="39" spans="1:24" s="156" customFormat="1" ht="17.100000000000001" customHeight="1">
      <c r="A39" s="1349" t="s">
        <v>286</v>
      </c>
      <c r="B39" s="3433"/>
      <c r="C39" s="3433"/>
      <c r="D39" s="3433"/>
      <c r="E39" s="3434"/>
      <c r="F39" s="3435"/>
      <c r="G39" s="3435"/>
      <c r="H39" s="3435"/>
      <c r="I39" s="1470" t="s">
        <v>55</v>
      </c>
      <c r="J39" s="3436"/>
      <c r="K39" s="3436"/>
      <c r="L39" s="3436"/>
      <c r="M39" s="3436"/>
      <c r="N39" s="3437"/>
      <c r="O39" s="3438"/>
      <c r="P39" s="3439"/>
      <c r="Q39" s="3434"/>
      <c r="R39" s="3436"/>
      <c r="S39" s="3436"/>
      <c r="T39" s="3436"/>
      <c r="U39" s="3437"/>
      <c r="V39" s="169"/>
      <c r="W39" s="169"/>
    </row>
    <row r="40" spans="1:24" s="156" customFormat="1" ht="17.100000000000001" customHeight="1">
      <c r="A40" s="1349" t="s">
        <v>287</v>
      </c>
      <c r="B40" s="3433"/>
      <c r="C40" s="3433"/>
      <c r="D40" s="3433"/>
      <c r="E40" s="3434"/>
      <c r="F40" s="3435"/>
      <c r="G40" s="3435"/>
      <c r="H40" s="3435"/>
      <c r="I40" s="1470" t="s">
        <v>55</v>
      </c>
      <c r="J40" s="3436"/>
      <c r="K40" s="3436"/>
      <c r="L40" s="3436"/>
      <c r="M40" s="3436"/>
      <c r="N40" s="3437"/>
      <c r="O40" s="3438"/>
      <c r="P40" s="3439"/>
      <c r="Q40" s="3434"/>
      <c r="R40" s="3436"/>
      <c r="S40" s="3436"/>
      <c r="T40" s="3436"/>
      <c r="U40" s="3437"/>
      <c r="V40" s="169"/>
    </row>
    <row r="41" spans="1:24" s="156" customFormat="1" ht="17.100000000000001" customHeight="1">
      <c r="A41" s="1349" t="s">
        <v>417</v>
      </c>
      <c r="B41" s="3433"/>
      <c r="C41" s="3433"/>
      <c r="D41" s="3433"/>
      <c r="E41" s="3434"/>
      <c r="F41" s="3435"/>
      <c r="G41" s="3435"/>
      <c r="H41" s="3435"/>
      <c r="I41" s="1470" t="s">
        <v>55</v>
      </c>
      <c r="J41" s="3436"/>
      <c r="K41" s="3436"/>
      <c r="L41" s="3436"/>
      <c r="M41" s="3436"/>
      <c r="N41" s="3437"/>
      <c r="O41" s="3438"/>
      <c r="P41" s="3439"/>
      <c r="Q41" s="3434"/>
      <c r="R41" s="3436"/>
      <c r="S41" s="3436"/>
      <c r="T41" s="3436"/>
      <c r="U41" s="3437"/>
      <c r="V41" s="169"/>
    </row>
    <row r="42" spans="1:24" s="156" customFormat="1" ht="17.100000000000001" customHeight="1">
      <c r="A42" s="1349" t="s">
        <v>288</v>
      </c>
      <c r="B42" s="3433"/>
      <c r="C42" s="3433"/>
      <c r="D42" s="3433"/>
      <c r="E42" s="3434"/>
      <c r="F42" s="3435"/>
      <c r="G42" s="3435"/>
      <c r="H42" s="3435"/>
      <c r="I42" s="1470" t="s">
        <v>55</v>
      </c>
      <c r="J42" s="3436"/>
      <c r="K42" s="3436"/>
      <c r="L42" s="3436"/>
      <c r="M42" s="3436"/>
      <c r="N42" s="3437"/>
      <c r="O42" s="3438"/>
      <c r="P42" s="3439"/>
      <c r="Q42" s="3434"/>
      <c r="R42" s="3436"/>
      <c r="S42" s="3436"/>
      <c r="T42" s="3436"/>
      <c r="U42" s="3437"/>
      <c r="V42" s="169"/>
    </row>
    <row r="43" spans="1:24" s="156" customFormat="1" ht="17.100000000000001" customHeight="1">
      <c r="A43" s="1349" t="s">
        <v>289</v>
      </c>
      <c r="B43" s="3433"/>
      <c r="C43" s="3433"/>
      <c r="D43" s="3433"/>
      <c r="E43" s="3434"/>
      <c r="F43" s="3435"/>
      <c r="G43" s="3435"/>
      <c r="H43" s="3435"/>
      <c r="I43" s="1470" t="s">
        <v>55</v>
      </c>
      <c r="J43" s="3436"/>
      <c r="K43" s="3436"/>
      <c r="L43" s="3436"/>
      <c r="M43" s="3436"/>
      <c r="N43" s="3437"/>
      <c r="O43" s="3438"/>
      <c r="P43" s="3439"/>
      <c r="Q43" s="3434"/>
      <c r="R43" s="3436"/>
      <c r="S43" s="3436"/>
      <c r="T43" s="3436"/>
      <c r="U43" s="3437"/>
      <c r="V43" s="169"/>
    </row>
    <row r="44" spans="1:24" ht="12.75" customHeight="1">
      <c r="A44" s="1471" t="s">
        <v>1644</v>
      </c>
      <c r="B44" s="1471"/>
      <c r="C44" s="1471"/>
      <c r="D44" s="1471"/>
      <c r="E44" s="1471"/>
      <c r="F44" s="1471"/>
      <c r="G44" s="1471"/>
      <c r="H44" s="1471"/>
      <c r="I44" s="1471"/>
      <c r="J44" s="1471"/>
      <c r="K44" s="1471"/>
      <c r="L44" s="1471"/>
      <c r="M44" s="1471"/>
      <c r="N44" s="1471"/>
      <c r="O44" s="1471"/>
      <c r="P44" s="1471"/>
      <c r="Q44" s="1471"/>
      <c r="R44" s="1471"/>
      <c r="S44" s="1471"/>
      <c r="T44" s="1471"/>
      <c r="U44" s="1471"/>
    </row>
    <row r="45" spans="1:24" s="172" customFormat="1" ht="25.5" customHeight="1">
      <c r="A45" s="3441" t="s">
        <v>1655</v>
      </c>
      <c r="B45" s="3441"/>
      <c r="C45" s="3441"/>
      <c r="D45" s="3441"/>
      <c r="E45" s="3441"/>
      <c r="F45" s="3441"/>
      <c r="G45" s="3441"/>
      <c r="H45" s="3441"/>
      <c r="I45" s="3441"/>
      <c r="J45" s="3441"/>
      <c r="K45" s="3441"/>
      <c r="L45" s="3441"/>
      <c r="M45" s="3441"/>
      <c r="N45" s="3441"/>
      <c r="O45" s="3441"/>
      <c r="P45" s="3441"/>
      <c r="Q45" s="3441"/>
      <c r="R45" s="3441"/>
      <c r="S45" s="3441"/>
      <c r="T45" s="3441"/>
      <c r="U45" s="3441"/>
    </row>
    <row r="46" spans="1:24" s="172" customFormat="1" ht="7.5" customHeight="1">
      <c r="A46" s="308"/>
      <c r="B46" s="1472"/>
      <c r="C46" s="308"/>
      <c r="D46" s="308"/>
      <c r="E46" s="308"/>
      <c r="F46" s="308"/>
      <c r="G46" s="308"/>
      <c r="H46" s="308"/>
      <c r="I46" s="308"/>
      <c r="J46" s="308"/>
      <c r="K46" s="308"/>
      <c r="L46" s="308"/>
      <c r="M46" s="308"/>
      <c r="N46" s="308"/>
      <c r="O46" s="308"/>
      <c r="P46" s="308"/>
      <c r="Q46" s="308"/>
      <c r="R46" s="308"/>
      <c r="S46" s="308"/>
      <c r="T46" s="308"/>
      <c r="U46" s="308"/>
    </row>
    <row r="47" spans="1:24" s="142" customFormat="1" ht="19.5" customHeight="1">
      <c r="A47" s="3440" t="s">
        <v>1656</v>
      </c>
      <c r="B47" s="3440"/>
      <c r="C47" s="3440"/>
      <c r="D47" s="3440"/>
      <c r="E47" s="3440"/>
      <c r="F47" s="3440"/>
      <c r="G47" s="3440"/>
      <c r="H47" s="3440"/>
      <c r="I47" s="3440"/>
      <c r="J47" s="3440"/>
      <c r="K47" s="3440"/>
      <c r="L47" s="3440"/>
      <c r="M47" s="3440"/>
      <c r="N47" s="3440"/>
      <c r="O47" s="3440"/>
      <c r="P47" s="3440"/>
      <c r="Q47" s="3440"/>
      <c r="R47" s="3440"/>
      <c r="S47" s="250"/>
      <c r="T47" s="701"/>
    </row>
    <row r="48" spans="1:24" s="142" customFormat="1" ht="19.5" customHeight="1">
      <c r="A48" s="3432" t="s">
        <v>1638</v>
      </c>
      <c r="B48" s="3432"/>
      <c r="C48" s="3432"/>
      <c r="D48" s="3432"/>
      <c r="E48" s="3432"/>
      <c r="F48" s="3432"/>
      <c r="G48" s="3432"/>
      <c r="H48" s="3432"/>
      <c r="I48" s="3432"/>
      <c r="J48" s="3432"/>
      <c r="K48" s="3432"/>
      <c r="L48" s="3432"/>
      <c r="M48" s="3432"/>
      <c r="N48" s="3432"/>
      <c r="O48" s="3432"/>
      <c r="P48" s="3432"/>
      <c r="Q48" s="3432"/>
      <c r="R48" s="3432"/>
      <c r="S48" s="3432"/>
      <c r="T48" s="3432"/>
      <c r="U48" s="3432"/>
    </row>
    <row r="49" spans="1:22" s="142" customFormat="1" ht="19.5" customHeight="1">
      <c r="A49" s="1464"/>
      <c r="B49" s="1473"/>
      <c r="C49" s="3442" t="s">
        <v>1263</v>
      </c>
      <c r="D49" s="3443"/>
      <c r="E49" s="3443"/>
      <c r="F49" s="3443"/>
      <c r="G49" s="3443"/>
      <c r="H49" s="3443"/>
      <c r="I49" s="3443"/>
      <c r="J49" s="3443"/>
      <c r="K49" s="3443"/>
      <c r="L49" s="3443"/>
      <c r="M49" s="3443"/>
      <c r="N49" s="3443"/>
      <c r="O49" s="3443"/>
      <c r="P49" s="3443"/>
      <c r="Q49" s="3443"/>
      <c r="R49" s="3443"/>
      <c r="S49" s="3443"/>
      <c r="T49" s="3443"/>
      <c r="U49" s="3444"/>
    </row>
    <row r="50" spans="1:22" s="172" customFormat="1" ht="12.95" customHeight="1">
      <c r="A50" s="310" t="s">
        <v>1643</v>
      </c>
      <c r="B50" s="308"/>
      <c r="C50" s="307"/>
      <c r="D50" s="309"/>
      <c r="E50" s="309"/>
      <c r="F50" s="309"/>
      <c r="G50" s="309"/>
      <c r="H50" s="309"/>
      <c r="I50" s="309"/>
      <c r="J50" s="309"/>
      <c r="K50" s="309"/>
      <c r="L50" s="310"/>
      <c r="M50" s="308"/>
      <c r="N50" s="309"/>
      <c r="O50" s="310"/>
      <c r="P50" s="311"/>
      <c r="Q50" s="312"/>
      <c r="R50" s="312"/>
      <c r="S50" s="312"/>
      <c r="T50" s="312"/>
      <c r="U50" s="312"/>
      <c r="V50" s="170"/>
    </row>
    <row r="51" spans="1:22" ht="24.95" customHeight="1"/>
    <row r="52" spans="1:22" ht="24.95" customHeight="1"/>
    <row r="53" spans="1:22">
      <c r="E53" s="148"/>
      <c r="F53" s="148"/>
      <c r="G53" s="148"/>
    </row>
    <row r="57" spans="1:22">
      <c r="C57" s="148"/>
    </row>
    <row r="60" spans="1:22">
      <c r="C60" s="149"/>
    </row>
    <row r="61" spans="1:22">
      <c r="C61" s="149"/>
    </row>
    <row r="62" spans="1:22">
      <c r="C62" s="149"/>
    </row>
    <row r="63" spans="1:22">
      <c r="C63" s="149"/>
    </row>
    <row r="64" spans="1:22">
      <c r="C64" s="149"/>
    </row>
    <row r="65" spans="3:3">
      <c r="C65" s="149"/>
    </row>
    <row r="66" spans="3:3">
      <c r="C66" s="149"/>
    </row>
    <row r="67" spans="3:3">
      <c r="C67" s="149"/>
    </row>
    <row r="68" spans="3:3">
      <c r="C68" s="149"/>
    </row>
    <row r="69" spans="3:3">
      <c r="C69" s="149"/>
    </row>
    <row r="70" spans="3:3">
      <c r="C70" s="149"/>
    </row>
    <row r="71" spans="3:3">
      <c r="C71" s="149"/>
    </row>
    <row r="72" spans="3:3">
      <c r="C72" s="149"/>
    </row>
    <row r="73" spans="3:3">
      <c r="C73" s="149"/>
    </row>
    <row r="74" spans="3:3">
      <c r="C74" s="149"/>
    </row>
    <row r="75" spans="3:3">
      <c r="C75" s="149"/>
    </row>
    <row r="76" spans="3:3">
      <c r="C76" s="149"/>
    </row>
    <row r="77" spans="3:3">
      <c r="C77" s="149"/>
    </row>
    <row r="78" spans="3:3">
      <c r="C78" s="149"/>
    </row>
  </sheetData>
  <sheetProtection sheet="1" objects="1" scenarios="1" formatCells="0" formatRows="0" insertRows="0" deleteRows="0"/>
  <mergeCells count="71">
    <mergeCell ref="C31:U31"/>
    <mergeCell ref="C32:U32"/>
    <mergeCell ref="A29:U29"/>
    <mergeCell ref="A45:U45"/>
    <mergeCell ref="C49:U49"/>
    <mergeCell ref="A36:U37"/>
    <mergeCell ref="B38:D38"/>
    <mergeCell ref="E38:N38"/>
    <mergeCell ref="O38:P38"/>
    <mergeCell ref="Q38:U38"/>
    <mergeCell ref="B39:D39"/>
    <mergeCell ref="E39:H39"/>
    <mergeCell ref="J39:N39"/>
    <mergeCell ref="Q40:U40"/>
    <mergeCell ref="B42:D42"/>
    <mergeCell ref="E42:H42"/>
    <mergeCell ref="A47:R47"/>
    <mergeCell ref="O39:P39"/>
    <mergeCell ref="Q39:U39"/>
    <mergeCell ref="B40:D40"/>
    <mergeCell ref="E40:H40"/>
    <mergeCell ref="J40:N40"/>
    <mergeCell ref="O40:P40"/>
    <mergeCell ref="G23:J23"/>
    <mergeCell ref="A48:U48"/>
    <mergeCell ref="B41:D41"/>
    <mergeCell ref="E41:H41"/>
    <mergeCell ref="J41:N41"/>
    <mergeCell ref="O41:P41"/>
    <mergeCell ref="Q41:U41"/>
    <mergeCell ref="B43:D43"/>
    <mergeCell ref="E43:H43"/>
    <mergeCell ref="J43:N43"/>
    <mergeCell ref="O43:P43"/>
    <mergeCell ref="Q43:U43"/>
    <mergeCell ref="J42:N42"/>
    <mergeCell ref="O42:P42"/>
    <mergeCell ref="Q42:U42"/>
    <mergeCell ref="C30:U30"/>
    <mergeCell ref="C28:U28"/>
    <mergeCell ref="K15:L15"/>
    <mergeCell ref="S15:T15"/>
    <mergeCell ref="F16:U16"/>
    <mergeCell ref="F17:K17"/>
    <mergeCell ref="M17:P17"/>
    <mergeCell ref="A26:U26"/>
    <mergeCell ref="C27:U27"/>
    <mergeCell ref="F18:I18"/>
    <mergeCell ref="A20:A23"/>
    <mergeCell ref="B20:F20"/>
    <mergeCell ref="B21:F21"/>
    <mergeCell ref="G21:J21"/>
    <mergeCell ref="B22:F22"/>
    <mergeCell ref="G22:J22"/>
    <mergeCell ref="B23:F23"/>
    <mergeCell ref="A6:C6"/>
    <mergeCell ref="G6:I6"/>
    <mergeCell ref="O6:Q6"/>
    <mergeCell ref="B12:U12"/>
    <mergeCell ref="B14:U14"/>
    <mergeCell ref="A7:C7"/>
    <mergeCell ref="D7:G7"/>
    <mergeCell ref="I7:M7"/>
    <mergeCell ref="N7:P7"/>
    <mergeCell ref="Q7:S7"/>
    <mergeCell ref="B11:U11"/>
    <mergeCell ref="A2:U2"/>
    <mergeCell ref="A3:D4"/>
    <mergeCell ref="E3:J4"/>
    <mergeCell ref="L3:M4"/>
    <mergeCell ref="N3:U4"/>
  </mergeCells>
  <phoneticPr fontId="14"/>
  <conditionalFormatting sqref="B12">
    <cfRule type="cellIs" dxfId="128" priority="17" stopIfTrue="1" operator="equal">
      <formula>""</formula>
    </cfRule>
  </conditionalFormatting>
  <conditionalFormatting sqref="B30:B32">
    <cfRule type="expression" dxfId="127" priority="1">
      <formula>COUNTA($B$30:$B$32)=0</formula>
    </cfRule>
  </conditionalFormatting>
  <conditionalFormatting sqref="B49">
    <cfRule type="cellIs" dxfId="126" priority="4" stopIfTrue="1" operator="equal">
      <formula>""</formula>
    </cfRule>
  </conditionalFormatting>
  <conditionalFormatting sqref="F6 J15 R15">
    <cfRule type="cellIs" dxfId="125" priority="12" stopIfTrue="1" operator="equal">
      <formula>(COUNTIF($D$6:$F$6,"○")=1)</formula>
    </cfRule>
  </conditionalFormatting>
  <conditionalFormatting sqref="F15 N15">
    <cfRule type="cellIs" dxfId="124" priority="16" stopIfTrue="1" operator="equal">
      <formula>(COUNTIF($F$15:$N$15,"○")=1)</formula>
    </cfRule>
  </conditionalFormatting>
  <conditionalFormatting sqref="F16:F18 M17:P17 B27:B28">
    <cfRule type="cellIs" dxfId="123" priority="15" stopIfTrue="1" operator="equal">
      <formula>""</formula>
    </cfRule>
  </conditionalFormatting>
  <conditionalFormatting sqref="G20 K20">
    <cfRule type="cellIs" dxfId="122" priority="13" stopIfTrue="1" operator="equal">
      <formula>(COUNTIF($G$20:$K$20,"○")=1)</formula>
    </cfRule>
  </conditionalFormatting>
  <conditionalFormatting sqref="G21:G22">
    <cfRule type="expression" dxfId="121" priority="14" stopIfTrue="1">
      <formula>($G$20&lt;&gt;"")*($G$21="")*($G$22="")*($G$23="")</formula>
    </cfRule>
  </conditionalFormatting>
  <conditionalFormatting sqref="J39:N39 B39:E43 O39:O43 Q39:R43 J40:J43">
    <cfRule type="cellIs" dxfId="120" priority="3" stopIfTrue="1" operator="equal">
      <formula>""</formula>
    </cfRule>
  </conditionalFormatting>
  <conditionalFormatting sqref="K5 N5:P5">
    <cfRule type="expression" dxfId="119" priority="19" stopIfTrue="1">
      <formula>($E$5="○")*($K$5="")</formula>
    </cfRule>
  </conditionalFormatting>
  <conditionalFormatting sqref="K6">
    <cfRule type="cellIs" dxfId="118" priority="11" stopIfTrue="1" operator="equal">
      <formula>(COUNTIF($D$6:$K$6,"○")=1)</formula>
    </cfRule>
    <cfRule type="expression" dxfId="117" priority="18" stopIfTrue="1">
      <formula>($F$6&lt;&gt;"")*($K$6="")</formula>
    </cfRule>
  </conditionalFormatting>
  <conditionalFormatting sqref="K15:L15 S15:T15">
    <cfRule type="containsBlanks" dxfId="116" priority="2">
      <formula>LEN(TRIM(K15))=0</formula>
    </cfRule>
  </conditionalFormatting>
  <dataValidations count="4">
    <dataValidation type="list" allowBlank="1" showInputMessage="1" showErrorMessage="1" sqref="K15:L15" xr:uid="{00000000-0002-0000-1C00-000000000000}">
      <formula1>"00基礎分野,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S15:T15" xr:uid="{00000000-0002-0000-1C00-000001000000}">
      <formula1>"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B27:B28 B49 B30:B32" xr:uid="{00000000-0002-0000-1C00-000002000000}">
      <formula1>"✓"</formula1>
    </dataValidation>
    <dataValidation type="list" allowBlank="1" showInputMessage="1" showErrorMessage="1" sqref="G20 K6 K20 D6 F15 N15" xr:uid="{00000000-0002-0000-1C00-000003000000}">
      <formula1>"○"</formula1>
    </dataValidation>
  </dataValidations>
  <printOptions horizontalCentered="1"/>
  <pageMargins left="0.62992125984251968" right="0.62992125984251968" top="0.39370078740157483" bottom="0.39370078740157483" header="0" footer="0.19685039370078741"/>
  <pageSetup paperSize="9" scale="76" orientation="portrait" r:id="rId1"/>
  <headerFooter scaleWithDoc="0">
    <oddFooter>&amp;R令和８年１０月１日以降に開講する訓練科から適用</oddFooter>
  </headerFooter>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1">
    <pageSetUpPr fitToPage="1"/>
  </sheetPr>
  <dimension ref="A1:H47"/>
  <sheetViews>
    <sheetView view="pageBreakPreview" zoomScale="85" zoomScaleNormal="100" zoomScaleSheetLayoutView="85" workbookViewId="0">
      <selection activeCell="D11" sqref="D11:F11"/>
    </sheetView>
  </sheetViews>
  <sheetFormatPr defaultColWidth="9" defaultRowHeight="13.5"/>
  <cols>
    <col min="1" max="1" width="4" style="180" customWidth="1"/>
    <col min="2" max="2" width="4.625" style="180" customWidth="1"/>
    <col min="3" max="3" width="20.75" style="178" customWidth="1"/>
    <col min="4" max="4" width="22.125" style="178" customWidth="1"/>
    <col min="5" max="5" width="6.625" style="178" customWidth="1"/>
    <col min="6" max="6" width="22.125" style="178" customWidth="1"/>
    <col min="7" max="7" width="29.75" style="178" customWidth="1"/>
    <col min="8" max="8" width="6.5" style="178" customWidth="1"/>
    <col min="9" max="16384" width="9" style="178"/>
  </cols>
  <sheetData>
    <row r="1" spans="1:8" ht="21.75" customHeight="1">
      <c r="A1" s="175"/>
      <c r="B1" s="176"/>
      <c r="C1" s="176"/>
      <c r="D1" s="177"/>
      <c r="E1" s="177"/>
      <c r="F1" s="177"/>
      <c r="H1" s="315" t="s">
        <v>544</v>
      </c>
    </row>
    <row r="2" spans="1:8" ht="21.75" customHeight="1">
      <c r="A2" s="175"/>
      <c r="B2" s="176"/>
      <c r="C2" s="176"/>
      <c r="D2" s="177"/>
      <c r="E2" s="177"/>
      <c r="F2" s="177"/>
      <c r="H2" s="179"/>
    </row>
    <row r="3" spans="1:8" ht="33" customHeight="1">
      <c r="A3" s="3463" t="s">
        <v>290</v>
      </c>
      <c r="B3" s="3463"/>
      <c r="C3" s="3463"/>
      <c r="D3" s="3463"/>
      <c r="E3" s="3463"/>
      <c r="F3" s="3463"/>
      <c r="G3" s="3463"/>
      <c r="H3" s="3463"/>
    </row>
    <row r="4" spans="1:8" ht="33.75" customHeight="1">
      <c r="C4" s="181"/>
      <c r="D4" s="181"/>
      <c r="E4" s="181"/>
      <c r="F4" s="181"/>
    </row>
    <row r="5" spans="1:8" ht="24.95" customHeight="1">
      <c r="A5" s="182">
        <v>1</v>
      </c>
      <c r="B5" s="183" t="s">
        <v>0</v>
      </c>
      <c r="C5" s="183"/>
      <c r="D5" s="3464" t="str">
        <f>IF(様式1!L11="","",様式1!L11)</f>
        <v/>
      </c>
      <c r="E5" s="3464"/>
      <c r="F5" s="3464"/>
      <c r="G5" s="177"/>
      <c r="H5" s="179"/>
    </row>
    <row r="6" spans="1:8" ht="15" customHeight="1">
      <c r="A6" s="182"/>
      <c r="B6" s="183"/>
      <c r="C6" s="183"/>
      <c r="D6" s="184"/>
      <c r="E6" s="184"/>
      <c r="F6" s="184"/>
      <c r="G6" s="177"/>
      <c r="H6" s="179"/>
    </row>
    <row r="7" spans="1:8" ht="24.95" customHeight="1">
      <c r="A7" s="182">
        <v>2</v>
      </c>
      <c r="B7" s="183" t="s">
        <v>291</v>
      </c>
      <c r="C7" s="183"/>
      <c r="D7" s="3464" t="str">
        <f>IF(様式1!G36="","",様式1!G36)</f>
        <v/>
      </c>
      <c r="E7" s="3464"/>
      <c r="F7" s="3464"/>
      <c r="H7" s="179"/>
    </row>
    <row r="8" spans="1:8" ht="27" customHeight="1">
      <c r="A8" s="182"/>
      <c r="B8" s="183"/>
      <c r="C8" s="183" t="s">
        <v>131</v>
      </c>
      <c r="D8" s="269" t="str">
        <f>IF(様式1!F37="","", 様式1!F37)</f>
        <v/>
      </c>
      <c r="E8" s="185" t="s">
        <v>292</v>
      </c>
      <c r="F8" s="269" t="str">
        <f>IF(様式1!K37="","",様式1!K37)</f>
        <v/>
      </c>
      <c r="H8" s="179"/>
    </row>
    <row r="9" spans="1:8" ht="14.25" customHeight="1">
      <c r="A9" s="175"/>
      <c r="B9" s="176"/>
      <c r="C9" s="176"/>
      <c r="D9" s="184"/>
      <c r="E9" s="184"/>
      <c r="F9" s="184"/>
      <c r="H9" s="179"/>
    </row>
    <row r="10" spans="1:8" ht="24.95" customHeight="1">
      <c r="A10" s="182">
        <v>3</v>
      </c>
      <c r="B10" s="3465" t="s">
        <v>340</v>
      </c>
      <c r="C10" s="3465"/>
      <c r="D10" s="3465"/>
      <c r="E10" s="3465"/>
      <c r="F10" s="3465"/>
      <c r="G10" s="3465"/>
    </row>
    <row r="11" spans="1:8" ht="26.25" customHeight="1">
      <c r="B11" s="876" t="s">
        <v>1559</v>
      </c>
      <c r="C11" s="877" t="s">
        <v>1560</v>
      </c>
      <c r="D11" s="3466"/>
      <c r="E11" s="3466"/>
      <c r="F11" s="3466"/>
    </row>
    <row r="12" spans="1:8" ht="27" customHeight="1">
      <c r="B12" s="876" t="s">
        <v>1561</v>
      </c>
      <c r="C12" s="878" t="s">
        <v>1562</v>
      </c>
      <c r="D12" s="3467"/>
      <c r="E12" s="3467"/>
      <c r="F12" s="3467"/>
      <c r="H12" s="186"/>
    </row>
    <row r="13" spans="1:8" ht="27" customHeight="1">
      <c r="B13" s="876" t="s">
        <v>1563</v>
      </c>
      <c r="C13" s="878" t="s">
        <v>293</v>
      </c>
      <c r="D13" s="3466"/>
      <c r="E13" s="3466"/>
      <c r="F13" s="3466"/>
      <c r="H13" s="186"/>
    </row>
    <row r="14" spans="1:8" ht="27" customHeight="1">
      <c r="B14" s="876" t="s">
        <v>1564</v>
      </c>
      <c r="C14" s="878" t="s">
        <v>294</v>
      </c>
      <c r="D14" s="3466"/>
      <c r="E14" s="3466"/>
      <c r="F14" s="3466"/>
      <c r="H14" s="186"/>
    </row>
    <row r="15" spans="1:8" ht="27" customHeight="1">
      <c r="B15" s="876" t="s">
        <v>1565</v>
      </c>
      <c r="C15" s="878" t="s">
        <v>295</v>
      </c>
      <c r="D15" s="1353"/>
      <c r="E15" s="185" t="s">
        <v>292</v>
      </c>
      <c r="F15" s="1353"/>
      <c r="H15" s="186"/>
    </row>
    <row r="16" spans="1:8" ht="27" customHeight="1">
      <c r="B16" s="876" t="s">
        <v>1566</v>
      </c>
      <c r="C16" s="878" t="s">
        <v>296</v>
      </c>
      <c r="D16" s="3466"/>
      <c r="E16" s="3466"/>
      <c r="F16" s="3466"/>
      <c r="H16" s="186"/>
    </row>
    <row r="17" spans="1:8" ht="27" customHeight="1">
      <c r="B17" s="876" t="s">
        <v>1567</v>
      </c>
      <c r="C17" s="878" t="s">
        <v>297</v>
      </c>
      <c r="D17" s="3466"/>
      <c r="E17" s="3466"/>
      <c r="F17" s="3466"/>
      <c r="G17" s="3466"/>
      <c r="H17" s="187"/>
    </row>
    <row r="18" spans="1:8" ht="15" customHeight="1">
      <c r="B18" s="879"/>
      <c r="C18" s="880"/>
      <c r="D18" s="188"/>
      <c r="E18" s="188"/>
      <c r="F18" s="188"/>
      <c r="G18" s="188"/>
      <c r="H18" s="187"/>
    </row>
    <row r="19" spans="1:8" ht="24.95" customHeight="1">
      <c r="A19" s="182">
        <v>4</v>
      </c>
      <c r="B19" s="875" t="s">
        <v>298</v>
      </c>
      <c r="C19" s="881"/>
      <c r="D19" s="189"/>
      <c r="E19" s="189"/>
      <c r="F19" s="189"/>
      <c r="G19" s="190"/>
      <c r="H19" s="191"/>
    </row>
    <row r="20" spans="1:8" ht="27" customHeight="1">
      <c r="A20" s="182"/>
      <c r="B20" s="876" t="s">
        <v>1559</v>
      </c>
      <c r="C20" s="882" t="s">
        <v>299</v>
      </c>
      <c r="D20" s="189"/>
      <c r="E20" s="189"/>
      <c r="F20" s="189"/>
      <c r="G20" s="190"/>
      <c r="H20" s="191"/>
    </row>
    <row r="21" spans="1:8" ht="20.100000000000001" customHeight="1">
      <c r="B21" s="3454"/>
      <c r="C21" s="3455"/>
      <c r="D21" s="3455"/>
      <c r="E21" s="3455"/>
      <c r="F21" s="3455"/>
      <c r="G21" s="3455"/>
      <c r="H21" s="3456"/>
    </row>
    <row r="22" spans="1:8" ht="20.100000000000001" customHeight="1">
      <c r="B22" s="3457"/>
      <c r="C22" s="3458"/>
      <c r="D22" s="3458"/>
      <c r="E22" s="3458"/>
      <c r="F22" s="3458"/>
      <c r="G22" s="3458"/>
      <c r="H22" s="3459"/>
    </row>
    <row r="23" spans="1:8" ht="20.100000000000001" customHeight="1">
      <c r="B23" s="3457"/>
      <c r="C23" s="3458"/>
      <c r="D23" s="3458"/>
      <c r="E23" s="3458"/>
      <c r="F23" s="3458"/>
      <c r="G23" s="3458"/>
      <c r="H23" s="3459"/>
    </row>
    <row r="24" spans="1:8" ht="20.100000000000001" customHeight="1">
      <c r="B24" s="3457"/>
      <c r="C24" s="3458"/>
      <c r="D24" s="3458"/>
      <c r="E24" s="3458"/>
      <c r="F24" s="3458"/>
      <c r="G24" s="3458"/>
      <c r="H24" s="3459"/>
    </row>
    <row r="25" spans="1:8" ht="20.100000000000001" customHeight="1">
      <c r="B25" s="3457"/>
      <c r="C25" s="3458"/>
      <c r="D25" s="3458"/>
      <c r="E25" s="3458"/>
      <c r="F25" s="3458"/>
      <c r="G25" s="3458"/>
      <c r="H25" s="3459"/>
    </row>
    <row r="26" spans="1:8" ht="20.100000000000001" customHeight="1">
      <c r="B26" s="3457"/>
      <c r="C26" s="3458"/>
      <c r="D26" s="3458"/>
      <c r="E26" s="3458"/>
      <c r="F26" s="3458"/>
      <c r="G26" s="3458"/>
      <c r="H26" s="3459"/>
    </row>
    <row r="27" spans="1:8" ht="20.100000000000001" customHeight="1">
      <c r="B27" s="3457"/>
      <c r="C27" s="3458"/>
      <c r="D27" s="3458"/>
      <c r="E27" s="3458"/>
      <c r="F27" s="3458"/>
      <c r="G27" s="3458"/>
      <c r="H27" s="3459"/>
    </row>
    <row r="28" spans="1:8" ht="20.100000000000001" customHeight="1">
      <c r="B28" s="3457"/>
      <c r="C28" s="3458"/>
      <c r="D28" s="3458"/>
      <c r="E28" s="3458"/>
      <c r="F28" s="3458"/>
      <c r="G28" s="3458"/>
      <c r="H28" s="3459"/>
    </row>
    <row r="29" spans="1:8" ht="20.100000000000001" customHeight="1">
      <c r="B29" s="3457"/>
      <c r="C29" s="3458"/>
      <c r="D29" s="3458"/>
      <c r="E29" s="3458"/>
      <c r="F29" s="3458"/>
      <c r="G29" s="3458"/>
      <c r="H29" s="3459"/>
    </row>
    <row r="30" spans="1:8" ht="20.100000000000001" customHeight="1">
      <c r="B30" s="3460"/>
      <c r="C30" s="3461"/>
      <c r="D30" s="3461"/>
      <c r="E30" s="3461"/>
      <c r="F30" s="3461"/>
      <c r="G30" s="3461"/>
      <c r="H30" s="3462"/>
    </row>
    <row r="31" spans="1:8" ht="14.25" customHeight="1">
      <c r="A31" s="175"/>
      <c r="B31" s="176"/>
      <c r="C31" s="176"/>
      <c r="D31" s="184"/>
      <c r="E31" s="184"/>
      <c r="F31" s="184"/>
      <c r="H31" s="179"/>
    </row>
    <row r="32" spans="1:8" ht="27" customHeight="1">
      <c r="B32" s="876" t="s">
        <v>1561</v>
      </c>
      <c r="C32" s="192" t="s">
        <v>300</v>
      </c>
      <c r="D32" s="189"/>
      <c r="E32" s="189"/>
      <c r="F32" s="189"/>
      <c r="G32" s="190"/>
      <c r="H32" s="191"/>
    </row>
    <row r="33" spans="1:8" ht="20.100000000000001" customHeight="1">
      <c r="B33" s="3454"/>
      <c r="C33" s="3455"/>
      <c r="D33" s="3455"/>
      <c r="E33" s="3455"/>
      <c r="F33" s="3455"/>
      <c r="G33" s="3455"/>
      <c r="H33" s="3456"/>
    </row>
    <row r="34" spans="1:8" ht="20.100000000000001" customHeight="1">
      <c r="B34" s="3457"/>
      <c r="C34" s="3458"/>
      <c r="D34" s="3458"/>
      <c r="E34" s="3458"/>
      <c r="F34" s="3458"/>
      <c r="G34" s="3458"/>
      <c r="H34" s="3459"/>
    </row>
    <row r="35" spans="1:8" ht="20.100000000000001" customHeight="1">
      <c r="B35" s="3457"/>
      <c r="C35" s="3458"/>
      <c r="D35" s="3458"/>
      <c r="E35" s="3458"/>
      <c r="F35" s="3458"/>
      <c r="G35" s="3458"/>
      <c r="H35" s="3459"/>
    </row>
    <row r="36" spans="1:8" ht="20.100000000000001" customHeight="1">
      <c r="B36" s="3457"/>
      <c r="C36" s="3458"/>
      <c r="D36" s="3458"/>
      <c r="E36" s="3458"/>
      <c r="F36" s="3458"/>
      <c r="G36" s="3458"/>
      <c r="H36" s="3459"/>
    </row>
    <row r="37" spans="1:8" ht="20.100000000000001" customHeight="1">
      <c r="B37" s="3457"/>
      <c r="C37" s="3458"/>
      <c r="D37" s="3458"/>
      <c r="E37" s="3458"/>
      <c r="F37" s="3458"/>
      <c r="G37" s="3458"/>
      <c r="H37" s="3459"/>
    </row>
    <row r="38" spans="1:8" ht="20.100000000000001" customHeight="1">
      <c r="B38" s="3457"/>
      <c r="C38" s="3458"/>
      <c r="D38" s="3458"/>
      <c r="E38" s="3458"/>
      <c r="F38" s="3458"/>
      <c r="G38" s="3458"/>
      <c r="H38" s="3459"/>
    </row>
    <row r="39" spans="1:8" ht="20.100000000000001" customHeight="1">
      <c r="B39" s="3457"/>
      <c r="C39" s="3458"/>
      <c r="D39" s="3458"/>
      <c r="E39" s="3458"/>
      <c r="F39" s="3458"/>
      <c r="G39" s="3458"/>
      <c r="H39" s="3459"/>
    </row>
    <row r="40" spans="1:8" ht="20.100000000000001" customHeight="1">
      <c r="B40" s="3457"/>
      <c r="C40" s="3458"/>
      <c r="D40" s="3458"/>
      <c r="E40" s="3458"/>
      <c r="F40" s="3458"/>
      <c r="G40" s="3458"/>
      <c r="H40" s="3459"/>
    </row>
    <row r="41" spans="1:8" ht="20.100000000000001" customHeight="1">
      <c r="B41" s="3457"/>
      <c r="C41" s="3458"/>
      <c r="D41" s="3458"/>
      <c r="E41" s="3458"/>
      <c r="F41" s="3458"/>
      <c r="G41" s="3458"/>
      <c r="H41" s="3459"/>
    </row>
    <row r="42" spans="1:8" ht="20.100000000000001" customHeight="1">
      <c r="B42" s="3460"/>
      <c r="C42" s="3461"/>
      <c r="D42" s="3461"/>
      <c r="E42" s="3461"/>
      <c r="F42" s="3461"/>
      <c r="G42" s="3461"/>
      <c r="H42" s="3462"/>
    </row>
    <row r="43" spans="1:8" ht="20.100000000000001" customHeight="1">
      <c r="B43" s="178"/>
      <c r="H43" s="193"/>
    </row>
    <row r="44" spans="1:8" ht="13.5" customHeight="1">
      <c r="A44" s="3453" t="s">
        <v>838</v>
      </c>
      <c r="B44" s="3453"/>
      <c r="C44" s="3453"/>
      <c r="D44" s="3453"/>
      <c r="E44" s="3453"/>
      <c r="F44" s="3453"/>
      <c r="G44" s="3453"/>
      <c r="H44" s="3453"/>
    </row>
    <row r="45" spans="1:8">
      <c r="A45" s="3453"/>
      <c r="B45" s="3453"/>
      <c r="C45" s="3453"/>
      <c r="D45" s="3453"/>
      <c r="E45" s="3453"/>
      <c r="F45" s="3453"/>
      <c r="G45" s="3453"/>
      <c r="H45" s="3453"/>
    </row>
    <row r="46" spans="1:8">
      <c r="A46" s="3452" t="s">
        <v>1532</v>
      </c>
      <c r="B46" s="3452"/>
      <c r="C46" s="3452"/>
      <c r="D46" s="3452"/>
      <c r="E46" s="3452"/>
      <c r="F46" s="3452"/>
      <c r="G46" s="3452"/>
      <c r="H46" s="3452"/>
    </row>
    <row r="47" spans="1:8">
      <c r="A47" s="3452"/>
      <c r="B47" s="3452"/>
      <c r="C47" s="3452"/>
      <c r="D47" s="3452"/>
      <c r="E47" s="3452"/>
      <c r="F47" s="3452"/>
      <c r="G47" s="3452"/>
      <c r="H47" s="3452"/>
    </row>
  </sheetData>
  <sheetProtection sheet="1" objects="1" scenarios="1" formatCells="0" formatRows="0"/>
  <mergeCells count="14">
    <mergeCell ref="A46:H47"/>
    <mergeCell ref="A44:H45"/>
    <mergeCell ref="B33:H42"/>
    <mergeCell ref="A3:H3"/>
    <mergeCell ref="D5:F5"/>
    <mergeCell ref="D7:F7"/>
    <mergeCell ref="B10:G10"/>
    <mergeCell ref="D11:F11"/>
    <mergeCell ref="D12:F12"/>
    <mergeCell ref="D13:F13"/>
    <mergeCell ref="D14:F14"/>
    <mergeCell ref="D16:F16"/>
    <mergeCell ref="D17:G17"/>
    <mergeCell ref="B21:H30"/>
  </mergeCells>
  <phoneticPr fontId="14"/>
  <conditionalFormatting sqref="B21:H30">
    <cfRule type="cellIs" dxfId="115" priority="3" stopIfTrue="1" operator="equal">
      <formula>""</formula>
    </cfRule>
  </conditionalFormatting>
  <conditionalFormatting sqref="B33:H42">
    <cfRule type="cellIs" dxfId="114" priority="2" stopIfTrue="1" operator="equal">
      <formula>""</formula>
    </cfRule>
  </conditionalFormatting>
  <conditionalFormatting sqref="D15">
    <cfRule type="cellIs" dxfId="113" priority="7" stopIfTrue="1" operator="equal">
      <formula>""</formula>
    </cfRule>
  </conditionalFormatting>
  <conditionalFormatting sqref="D11:F14">
    <cfRule type="cellIs" dxfId="112" priority="1" stopIfTrue="1" operator="equal">
      <formula>""</formula>
    </cfRule>
  </conditionalFormatting>
  <conditionalFormatting sqref="D16:F16">
    <cfRule type="cellIs" dxfId="111" priority="5" stopIfTrue="1" operator="equal">
      <formula>""</formula>
    </cfRule>
  </conditionalFormatting>
  <conditionalFormatting sqref="D17:G17">
    <cfRule type="cellIs" dxfId="110" priority="4" stopIfTrue="1" operator="equal">
      <formula>""</formula>
    </cfRule>
  </conditionalFormatting>
  <conditionalFormatting sqref="F15">
    <cfRule type="cellIs" dxfId="109" priority="6" stopIfTrue="1" operator="equal">
      <formula>""</formula>
    </cfRule>
  </conditionalFormatting>
  <dataValidations count="1">
    <dataValidation type="list" allowBlank="1" showInputMessage="1" showErrorMessage="1" sqref="D12:F12" xr:uid="{00000000-0002-0000-1D00-000000000000}">
      <formula1>"基礎コース,実践コース"</formula1>
    </dataValidation>
  </dataValidations>
  <printOptions horizontalCentered="1"/>
  <pageMargins left="0.62992125984251968" right="0.62992125984251968" top="0.39370078740157483" bottom="0.39370078740157483" header="0" footer="0.19685039370078741"/>
  <pageSetup paperSize="9" scale="78" orientation="portrait" r:id="rId1"/>
  <headerFooter scaleWithDoc="0">
    <oddFooter>&amp;R令和７年４月１日以降に申請する訓練科から適用</oddFooter>
  </headerFooter>
  <ignoredErrors>
    <ignoredError sqref="B11 B12:B17 B20 B32" numberStoredAsText="1"/>
  </ignoredErrors>
  <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D135"/>
  <sheetViews>
    <sheetView view="pageBreakPreview" zoomScale="70" zoomScaleNormal="70" zoomScaleSheetLayoutView="70" workbookViewId="0">
      <selection activeCell="O10" sqref="O10:P11"/>
    </sheetView>
  </sheetViews>
  <sheetFormatPr defaultColWidth="9" defaultRowHeight="13.5"/>
  <cols>
    <col min="1" max="1" width="4.375" style="194" customWidth="1"/>
    <col min="2" max="2" width="6.5" style="194" customWidth="1"/>
    <col min="3" max="3" width="5.625" style="194" customWidth="1"/>
    <col min="4" max="5" width="7.625" style="194" customWidth="1"/>
    <col min="6" max="6" width="5.625" style="194" customWidth="1"/>
    <col min="7" max="7" width="6.5" style="194" customWidth="1"/>
    <col min="8" max="9" width="7.125" style="194" customWidth="1"/>
    <col min="10" max="13" width="6.875" style="194" customWidth="1"/>
    <col min="14" max="14" width="10.125" style="194" customWidth="1"/>
    <col min="15" max="15" width="5.625" style="194" customWidth="1"/>
    <col min="16" max="30" width="6.5" style="194" customWidth="1"/>
    <col min="31" max="16384" width="9" style="194"/>
  </cols>
  <sheetData>
    <row r="1" spans="1:30" ht="33" customHeight="1">
      <c r="A1" s="195"/>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217" t="s">
        <v>545</v>
      </c>
    </row>
    <row r="2" spans="1:30" ht="25.5" customHeight="1">
      <c r="A2" s="3620" t="s">
        <v>301</v>
      </c>
      <c r="B2" s="3620"/>
      <c r="C2" s="3620"/>
      <c r="D2" s="3620"/>
      <c r="E2" s="3620"/>
      <c r="F2" s="3620"/>
      <c r="G2" s="3620"/>
      <c r="H2" s="3620"/>
      <c r="I2" s="3620"/>
      <c r="J2" s="3620"/>
      <c r="K2" s="3620"/>
      <c r="L2" s="3620"/>
      <c r="M2" s="3620"/>
      <c r="N2" s="3620"/>
      <c r="O2" s="3620"/>
      <c r="P2" s="3620"/>
      <c r="Q2" s="3620"/>
      <c r="R2" s="3620"/>
      <c r="S2" s="3620"/>
      <c r="T2" s="3620"/>
      <c r="U2" s="3620"/>
      <c r="V2" s="3620"/>
      <c r="W2" s="3620"/>
      <c r="X2" s="3620"/>
      <c r="Y2" s="3620"/>
      <c r="Z2" s="3620"/>
      <c r="AA2" s="3620"/>
      <c r="AB2" s="3620"/>
      <c r="AC2" s="3620"/>
      <c r="AD2" s="3620"/>
    </row>
    <row r="3" spans="1:30" ht="11.25" customHeight="1">
      <c r="A3" s="898"/>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row>
    <row r="4" spans="1:30" s="195" customFormat="1" ht="40.5" customHeight="1" thickBot="1">
      <c r="A4" s="3606" t="s">
        <v>160</v>
      </c>
      <c r="B4" s="3606"/>
      <c r="C4" s="3606"/>
      <c r="D4" s="3606"/>
      <c r="E4" s="3607" t="str">
        <f>IF(様式1!L11="","",様式1!L11)</f>
        <v/>
      </c>
      <c r="F4" s="3607"/>
      <c r="G4" s="3607"/>
      <c r="H4" s="3607"/>
      <c r="I4" s="3607"/>
      <c r="J4" s="3607"/>
      <c r="K4" s="3607"/>
      <c r="L4" s="3606" t="s">
        <v>302</v>
      </c>
      <c r="M4" s="3606"/>
      <c r="N4" s="3606"/>
      <c r="O4" s="3606"/>
      <c r="P4" s="3621" t="str">
        <f>IF(様式1!F44="","",様式1!F44)</f>
        <v/>
      </c>
      <c r="Q4" s="3621"/>
      <c r="R4" s="3621"/>
      <c r="S4" s="3621"/>
      <c r="T4" s="3621"/>
      <c r="U4" s="3621"/>
      <c r="V4" s="3606" t="s">
        <v>303</v>
      </c>
      <c r="W4" s="3606"/>
      <c r="X4" s="3607" t="str">
        <f>IF(様式1!G36="","",様式1!G36)</f>
        <v/>
      </c>
      <c r="Y4" s="3607"/>
      <c r="Z4" s="3607"/>
      <c r="AA4" s="3607"/>
      <c r="AB4" s="3607"/>
      <c r="AC4" s="3607"/>
      <c r="AD4" s="3607"/>
    </row>
    <row r="5" spans="1:30" s="195" customFormat="1" ht="11.25" customHeight="1" thickBot="1">
      <c r="A5" s="196"/>
      <c r="L5" s="197"/>
      <c r="O5" s="197"/>
    </row>
    <row r="6" spans="1:30" ht="35.1" customHeight="1" thickBot="1">
      <c r="A6" s="897" t="s">
        <v>584</v>
      </c>
      <c r="B6" s="201"/>
      <c r="C6" s="198"/>
      <c r="D6" s="198"/>
      <c r="E6" s="198"/>
      <c r="F6" s="198"/>
      <c r="G6" s="198"/>
      <c r="H6" s="198"/>
      <c r="I6" s="198"/>
      <c r="J6" s="198"/>
      <c r="K6" s="198"/>
      <c r="L6" s="198"/>
      <c r="M6" s="198"/>
      <c r="N6" s="198"/>
      <c r="O6" s="198"/>
      <c r="P6" s="198"/>
      <c r="Q6" s="198"/>
      <c r="R6" s="198"/>
      <c r="S6" s="198"/>
      <c r="T6" s="198"/>
      <c r="U6" s="198"/>
      <c r="V6" s="198"/>
      <c r="W6" s="198"/>
      <c r="X6" s="198"/>
      <c r="Y6" s="198"/>
      <c r="Z6" s="198"/>
      <c r="AA6" s="198"/>
      <c r="AB6" s="198"/>
      <c r="AC6" s="198"/>
      <c r="AD6" s="199"/>
    </row>
    <row r="7" spans="1:30" s="195" customFormat="1" ht="35.1" customHeight="1">
      <c r="A7" s="200"/>
      <c r="B7" s="3608" t="s">
        <v>306</v>
      </c>
      <c r="C7" s="3609"/>
      <c r="D7" s="3609"/>
      <c r="E7" s="3609"/>
      <c r="F7" s="3612" t="s">
        <v>125</v>
      </c>
      <c r="G7" s="3613"/>
      <c r="H7" s="3613"/>
      <c r="I7" s="3613"/>
      <c r="J7" s="3614"/>
      <c r="K7" s="3612" t="str">
        <f>IF(様式1!F40="","",様式1!F40)</f>
        <v/>
      </c>
      <c r="L7" s="3613"/>
      <c r="M7" s="3613"/>
      <c r="N7" s="3613"/>
      <c r="O7" s="3613"/>
      <c r="P7" s="3613"/>
      <c r="Q7" s="3613"/>
      <c r="R7" s="3613"/>
      <c r="S7" s="3613"/>
      <c r="T7" s="3613"/>
      <c r="U7" s="3613"/>
      <c r="V7" s="3613"/>
      <c r="W7" s="3613"/>
      <c r="X7" s="3613"/>
      <c r="Y7" s="3613"/>
      <c r="Z7" s="3613"/>
      <c r="AA7" s="3613"/>
      <c r="AB7" s="3613"/>
      <c r="AC7" s="3613"/>
      <c r="AD7" s="3615"/>
    </row>
    <row r="8" spans="1:30" s="195" customFormat="1" ht="35.1" customHeight="1" thickBot="1">
      <c r="A8" s="200"/>
      <c r="B8" s="3610"/>
      <c r="C8" s="3611"/>
      <c r="D8" s="3611"/>
      <c r="E8" s="3611"/>
      <c r="F8" s="3616" t="s">
        <v>307</v>
      </c>
      <c r="G8" s="3617"/>
      <c r="H8" s="3617"/>
      <c r="I8" s="3617"/>
      <c r="J8" s="3618"/>
      <c r="K8" s="3616" t="str">
        <f>様式1!H41&amp;様式1!H42</f>
        <v/>
      </c>
      <c r="L8" s="3617"/>
      <c r="M8" s="3617"/>
      <c r="N8" s="3617"/>
      <c r="O8" s="3617"/>
      <c r="P8" s="3617"/>
      <c r="Q8" s="3617"/>
      <c r="R8" s="3617"/>
      <c r="S8" s="3617"/>
      <c r="T8" s="3617"/>
      <c r="U8" s="3617"/>
      <c r="V8" s="3617"/>
      <c r="W8" s="3617"/>
      <c r="X8" s="3617"/>
      <c r="Y8" s="3617"/>
      <c r="Z8" s="3617"/>
      <c r="AA8" s="3617"/>
      <c r="AB8" s="3617"/>
      <c r="AC8" s="3617"/>
      <c r="AD8" s="3619"/>
    </row>
    <row r="9" spans="1:30" ht="35.1" customHeight="1">
      <c r="A9" s="1361"/>
      <c r="B9" s="1362" t="s">
        <v>308</v>
      </c>
      <c r="C9" s="1363"/>
      <c r="D9" s="1363"/>
      <c r="E9" s="1363"/>
      <c r="F9" s="1364"/>
      <c r="G9" s="1364"/>
      <c r="H9" s="1364"/>
      <c r="I9" s="1364"/>
      <c r="J9" s="1364"/>
      <c r="K9" s="1364"/>
      <c r="L9" s="1364"/>
      <c r="M9" s="1364"/>
      <c r="N9" s="1364"/>
      <c r="O9" s="1364"/>
      <c r="P9" s="1364"/>
      <c r="Q9" s="1364"/>
      <c r="R9" s="1364"/>
      <c r="S9" s="1364"/>
      <c r="T9" s="1364"/>
      <c r="U9" s="1364"/>
      <c r="V9" s="1364"/>
      <c r="W9" s="1364"/>
      <c r="X9" s="1364"/>
      <c r="Y9" s="1364"/>
      <c r="Z9" s="1364"/>
      <c r="AA9" s="1364"/>
      <c r="AB9" s="1364"/>
      <c r="AC9" s="1364"/>
      <c r="AD9" s="1365"/>
    </row>
    <row r="10" spans="1:30" ht="15.95" customHeight="1">
      <c r="A10" s="1361"/>
      <c r="B10" s="1366"/>
      <c r="C10" s="1367"/>
      <c r="D10" s="3539" t="s">
        <v>588</v>
      </c>
      <c r="E10" s="3540"/>
      <c r="F10" s="3540"/>
      <c r="G10" s="3540"/>
      <c r="H10" s="3540"/>
      <c r="I10" s="3540"/>
      <c r="J10" s="3540"/>
      <c r="K10" s="3540"/>
      <c r="L10" s="3540"/>
      <c r="M10" s="3540"/>
      <c r="N10" s="3541"/>
      <c r="O10" s="3508"/>
      <c r="P10" s="3468"/>
      <c r="Q10" s="3468"/>
      <c r="R10" s="3468" t="s">
        <v>115</v>
      </c>
      <c r="S10" s="3468"/>
      <c r="T10" s="3468" t="s">
        <v>116</v>
      </c>
      <c r="U10" s="3468" t="s">
        <v>304</v>
      </c>
      <c r="V10" s="3468"/>
      <c r="W10" s="3468"/>
      <c r="X10" s="3508" t="s">
        <v>305</v>
      </c>
      <c r="Y10" s="3509"/>
      <c r="Z10" s="3549"/>
      <c r="AA10" s="3549"/>
      <c r="AB10" s="3549"/>
      <c r="AC10" s="3549"/>
      <c r="AD10" s="3569"/>
    </row>
    <row r="11" spans="1:30" ht="15.95" customHeight="1">
      <c r="A11" s="1361"/>
      <c r="B11" s="1361"/>
      <c r="C11" s="3499"/>
      <c r="D11" s="3484"/>
      <c r="E11" s="3485"/>
      <c r="F11" s="3485"/>
      <c r="G11" s="3485"/>
      <c r="H11" s="3485"/>
      <c r="I11" s="3485"/>
      <c r="J11" s="3485"/>
      <c r="K11" s="3485"/>
      <c r="L11" s="3485"/>
      <c r="M11" s="3485"/>
      <c r="N11" s="3486"/>
      <c r="O11" s="3492"/>
      <c r="P11" s="3493"/>
      <c r="Q11" s="3493"/>
      <c r="R11" s="3493"/>
      <c r="S11" s="3493"/>
      <c r="T11" s="3493"/>
      <c r="U11" s="3493"/>
      <c r="V11" s="3493"/>
      <c r="W11" s="3493"/>
      <c r="X11" s="3492"/>
      <c r="Y11" s="3495"/>
      <c r="Z11" s="3497"/>
      <c r="AA11" s="3497"/>
      <c r="AB11" s="3497"/>
      <c r="AC11" s="3497"/>
      <c r="AD11" s="3498"/>
    </row>
    <row r="12" spans="1:30" ht="15.95" customHeight="1">
      <c r="A12" s="1361"/>
      <c r="B12" s="1361"/>
      <c r="C12" s="3500"/>
      <c r="D12" s="3484"/>
      <c r="E12" s="3485"/>
      <c r="F12" s="3485"/>
      <c r="G12" s="3485"/>
      <c r="H12" s="3485"/>
      <c r="I12" s="3485"/>
      <c r="J12" s="3485"/>
      <c r="K12" s="3485"/>
      <c r="L12" s="3485"/>
      <c r="M12" s="3485"/>
      <c r="N12" s="3486"/>
      <c r="O12" s="3517"/>
      <c r="P12" s="3502" t="s">
        <v>309</v>
      </c>
      <c r="Q12" s="3503"/>
      <c r="R12" s="3504"/>
      <c r="S12" s="3508" t="s">
        <v>342</v>
      </c>
      <c r="T12" s="3468"/>
      <c r="U12" s="3468"/>
      <c r="V12" s="3508"/>
      <c r="W12" s="3468"/>
      <c r="X12" s="3468"/>
      <c r="Y12" s="3468" t="s">
        <v>115</v>
      </c>
      <c r="Z12" s="3468"/>
      <c r="AA12" s="3468" t="s">
        <v>116</v>
      </c>
      <c r="AB12" s="3468"/>
      <c r="AC12" s="3468" t="s">
        <v>117</v>
      </c>
      <c r="AD12" s="3470"/>
    </row>
    <row r="13" spans="1:30" s="195" customFormat="1" ht="15.95" customHeight="1">
      <c r="A13" s="1361"/>
      <c r="B13" s="1361"/>
      <c r="C13" s="1368"/>
      <c r="D13" s="3542"/>
      <c r="E13" s="3543"/>
      <c r="F13" s="3543"/>
      <c r="G13" s="3543"/>
      <c r="H13" s="3543"/>
      <c r="I13" s="3543"/>
      <c r="J13" s="3543"/>
      <c r="K13" s="3543"/>
      <c r="L13" s="3543"/>
      <c r="M13" s="3543"/>
      <c r="N13" s="3544"/>
      <c r="O13" s="3598"/>
      <c r="P13" s="3599"/>
      <c r="Q13" s="3600"/>
      <c r="R13" s="3601"/>
      <c r="S13" s="3492"/>
      <c r="T13" s="3493"/>
      <c r="U13" s="3493"/>
      <c r="V13" s="3492"/>
      <c r="W13" s="3493"/>
      <c r="X13" s="3493"/>
      <c r="Y13" s="3493"/>
      <c r="Z13" s="3493"/>
      <c r="AA13" s="3493"/>
      <c r="AB13" s="3493"/>
      <c r="AC13" s="3493"/>
      <c r="AD13" s="3597"/>
    </row>
    <row r="14" spans="1:30" s="195" customFormat="1" ht="35.1" customHeight="1">
      <c r="A14" s="1361"/>
      <c r="B14" s="1361"/>
      <c r="C14" s="1367"/>
      <c r="D14" s="3539" t="s">
        <v>310</v>
      </c>
      <c r="E14" s="3540"/>
      <c r="F14" s="3540"/>
      <c r="G14" s="3540"/>
      <c r="H14" s="3540"/>
      <c r="I14" s="3540"/>
      <c r="J14" s="3540"/>
      <c r="K14" s="3540"/>
      <c r="L14" s="3540"/>
      <c r="M14" s="3540"/>
      <c r="N14" s="3541"/>
      <c r="O14" s="3552"/>
      <c r="P14" s="3553"/>
      <c r="Q14" s="1369"/>
      <c r="R14" s="1369" t="s">
        <v>115</v>
      </c>
      <c r="S14" s="1369"/>
      <c r="T14" s="1369" t="s">
        <v>116</v>
      </c>
      <c r="U14" s="3553" t="s">
        <v>304</v>
      </c>
      <c r="V14" s="3553"/>
      <c r="W14" s="3554"/>
      <c r="X14" s="3560" t="s">
        <v>305</v>
      </c>
      <c r="Y14" s="3560"/>
      <c r="Z14" s="3561"/>
      <c r="AA14" s="3561"/>
      <c r="AB14" s="3561"/>
      <c r="AC14" s="3561"/>
      <c r="AD14" s="3562"/>
    </row>
    <row r="15" spans="1:30" s="195" customFormat="1" ht="35.1" customHeight="1">
      <c r="A15" s="1361"/>
      <c r="B15" s="1361"/>
      <c r="C15" s="1370"/>
      <c r="D15" s="3484"/>
      <c r="E15" s="3485"/>
      <c r="F15" s="3485"/>
      <c r="G15" s="3485"/>
      <c r="H15" s="3485"/>
      <c r="I15" s="3485"/>
      <c r="J15" s="3485"/>
      <c r="K15" s="3485"/>
      <c r="L15" s="3485"/>
      <c r="M15" s="3485"/>
      <c r="N15" s="3486"/>
      <c r="O15" s="1371"/>
      <c r="P15" s="3595" t="s">
        <v>309</v>
      </c>
      <c r="Q15" s="3553"/>
      <c r="R15" s="3554"/>
      <c r="S15" s="3560" t="s">
        <v>343</v>
      </c>
      <c r="T15" s="3560"/>
      <c r="U15" s="3560"/>
      <c r="V15" s="3508"/>
      <c r="W15" s="3468"/>
      <c r="X15" s="1372"/>
      <c r="Y15" s="1372" t="s">
        <v>115</v>
      </c>
      <c r="Z15" s="1372"/>
      <c r="AA15" s="1372" t="s">
        <v>116</v>
      </c>
      <c r="AB15" s="1372"/>
      <c r="AC15" s="1372" t="s">
        <v>117</v>
      </c>
      <c r="AD15" s="1373"/>
    </row>
    <row r="16" spans="1:30" s="195" customFormat="1" ht="35.1" customHeight="1">
      <c r="A16" s="1361"/>
      <c r="B16" s="1361"/>
      <c r="C16" s="1368"/>
      <c r="D16" s="1374"/>
      <c r="E16" s="3596" t="s">
        <v>311</v>
      </c>
      <c r="F16" s="3576"/>
      <c r="G16" s="3576"/>
      <c r="H16" s="3576"/>
      <c r="I16" s="3576"/>
      <c r="J16" s="3576"/>
      <c r="K16" s="3576"/>
      <c r="L16" s="3576"/>
      <c r="M16" s="3576"/>
      <c r="N16" s="3577"/>
      <c r="O16" s="1375"/>
      <c r="P16" s="1372"/>
      <c r="Q16" s="1369" t="s">
        <v>115</v>
      </c>
      <c r="R16" s="1369"/>
      <c r="S16" s="1369" t="s">
        <v>116</v>
      </c>
      <c r="T16" s="1369"/>
      <c r="U16" s="1369" t="s">
        <v>117</v>
      </c>
      <c r="V16" s="1376" t="s">
        <v>55</v>
      </c>
      <c r="W16" s="1375"/>
      <c r="X16" s="1369"/>
      <c r="Y16" s="1369" t="s">
        <v>115</v>
      </c>
      <c r="Z16" s="1369"/>
      <c r="AA16" s="1369" t="s">
        <v>116</v>
      </c>
      <c r="AB16" s="1369"/>
      <c r="AC16" s="1369" t="s">
        <v>117</v>
      </c>
      <c r="AD16" s="1377"/>
    </row>
    <row r="17" spans="1:30" ht="15.95" customHeight="1">
      <c r="A17" s="1361"/>
      <c r="B17" s="1366"/>
      <c r="C17" s="1367"/>
      <c r="D17" s="3484" t="s">
        <v>312</v>
      </c>
      <c r="E17" s="3485"/>
      <c r="F17" s="3485"/>
      <c r="G17" s="3485"/>
      <c r="H17" s="3485"/>
      <c r="I17" s="3485"/>
      <c r="J17" s="3485"/>
      <c r="K17" s="3485"/>
      <c r="L17" s="3485"/>
      <c r="M17" s="3485"/>
      <c r="N17" s="3486"/>
      <c r="O17" s="3508"/>
      <c r="P17" s="3468"/>
      <c r="Q17" s="3468"/>
      <c r="R17" s="3468" t="s">
        <v>115</v>
      </c>
      <c r="S17" s="3468"/>
      <c r="T17" s="3468" t="s">
        <v>116</v>
      </c>
      <c r="U17" s="3468" t="s">
        <v>304</v>
      </c>
      <c r="V17" s="3468"/>
      <c r="W17" s="3468"/>
      <c r="X17" s="3508" t="s">
        <v>305</v>
      </c>
      <c r="Y17" s="3509"/>
      <c r="Z17" s="3549"/>
      <c r="AA17" s="3549"/>
      <c r="AB17" s="3549"/>
      <c r="AC17" s="3549"/>
      <c r="AD17" s="3569"/>
    </row>
    <row r="18" spans="1:30" ht="15.95" customHeight="1">
      <c r="A18" s="1361"/>
      <c r="B18" s="1361"/>
      <c r="C18" s="3499"/>
      <c r="D18" s="3484"/>
      <c r="E18" s="3485"/>
      <c r="F18" s="3485"/>
      <c r="G18" s="3485"/>
      <c r="H18" s="3485"/>
      <c r="I18" s="3485"/>
      <c r="J18" s="3485"/>
      <c r="K18" s="3485"/>
      <c r="L18" s="3485"/>
      <c r="M18" s="3485"/>
      <c r="N18" s="3486"/>
      <c r="O18" s="3492"/>
      <c r="P18" s="3493"/>
      <c r="Q18" s="3493"/>
      <c r="R18" s="3493"/>
      <c r="S18" s="3493"/>
      <c r="T18" s="3493"/>
      <c r="U18" s="3493"/>
      <c r="V18" s="3493"/>
      <c r="W18" s="3493"/>
      <c r="X18" s="3492"/>
      <c r="Y18" s="3495"/>
      <c r="Z18" s="3497"/>
      <c r="AA18" s="3497"/>
      <c r="AB18" s="3497"/>
      <c r="AC18" s="3497"/>
      <c r="AD18" s="3498"/>
    </row>
    <row r="19" spans="1:30" ht="15.95" customHeight="1">
      <c r="A19" s="1361"/>
      <c r="B19" s="1361"/>
      <c r="C19" s="3500"/>
      <c r="D19" s="3484"/>
      <c r="E19" s="3485"/>
      <c r="F19" s="3485"/>
      <c r="G19" s="3485"/>
      <c r="H19" s="3485"/>
      <c r="I19" s="3485"/>
      <c r="J19" s="3485"/>
      <c r="K19" s="3485"/>
      <c r="L19" s="3485"/>
      <c r="M19" s="3485"/>
      <c r="N19" s="3486"/>
      <c r="O19" s="3517"/>
      <c r="P19" s="3502" t="s">
        <v>309</v>
      </c>
      <c r="Q19" s="3503"/>
      <c r="R19" s="3504"/>
      <c r="S19" s="3508" t="s">
        <v>343</v>
      </c>
      <c r="T19" s="3468"/>
      <c r="U19" s="3509"/>
      <c r="V19" s="3468"/>
      <c r="W19" s="3468"/>
      <c r="X19" s="3468"/>
      <c r="Y19" s="3468" t="s">
        <v>115</v>
      </c>
      <c r="Z19" s="3468"/>
      <c r="AA19" s="3468" t="s">
        <v>116</v>
      </c>
      <c r="AB19" s="3468"/>
      <c r="AC19" s="3468" t="s">
        <v>117</v>
      </c>
      <c r="AD19" s="3470"/>
    </row>
    <row r="20" spans="1:30" ht="15.95" customHeight="1" thickBot="1">
      <c r="A20" s="1361"/>
      <c r="B20" s="1378"/>
      <c r="C20" s="1379"/>
      <c r="D20" s="3487"/>
      <c r="E20" s="3488"/>
      <c r="F20" s="3488"/>
      <c r="G20" s="3488"/>
      <c r="H20" s="3488"/>
      <c r="I20" s="3488"/>
      <c r="J20" s="3488"/>
      <c r="K20" s="3488"/>
      <c r="L20" s="3488"/>
      <c r="M20" s="3488"/>
      <c r="N20" s="3489"/>
      <c r="O20" s="3518"/>
      <c r="P20" s="3505"/>
      <c r="Q20" s="3506"/>
      <c r="R20" s="3507"/>
      <c r="S20" s="3510"/>
      <c r="T20" s="3469"/>
      <c r="U20" s="3511"/>
      <c r="V20" s="3469"/>
      <c r="W20" s="3469"/>
      <c r="X20" s="3469"/>
      <c r="Y20" s="3469"/>
      <c r="Z20" s="3469"/>
      <c r="AA20" s="3469"/>
      <c r="AB20" s="3469"/>
      <c r="AC20" s="3469"/>
      <c r="AD20" s="3471"/>
    </row>
    <row r="21" spans="1:30" ht="35.1" customHeight="1">
      <c r="A21" s="1380"/>
      <c r="B21" s="3602" t="s">
        <v>313</v>
      </c>
      <c r="C21" s="3573"/>
      <c r="D21" s="3573"/>
      <c r="E21" s="3573"/>
      <c r="F21" s="1381"/>
      <c r="G21" s="3603" t="s">
        <v>314</v>
      </c>
      <c r="H21" s="3573"/>
      <c r="I21" s="3573"/>
      <c r="J21" s="3573"/>
      <c r="K21" s="3573"/>
      <c r="L21" s="3573"/>
      <c r="M21" s="3573"/>
      <c r="N21" s="1382"/>
      <c r="O21" s="3571" t="s">
        <v>315</v>
      </c>
      <c r="P21" s="3571"/>
      <c r="Q21" s="3571"/>
      <c r="R21" s="3571"/>
      <c r="S21" s="3571"/>
      <c r="T21" s="3571"/>
      <c r="U21" s="3571"/>
      <c r="V21" s="3604" t="s">
        <v>143</v>
      </c>
      <c r="W21" s="3605"/>
      <c r="X21" s="3572"/>
      <c r="Y21" s="3573"/>
      <c r="Z21" s="3573"/>
      <c r="AA21" s="3573"/>
      <c r="AB21" s="3573"/>
      <c r="AC21" s="3573"/>
      <c r="AD21" s="3574"/>
    </row>
    <row r="22" spans="1:30" ht="35.1" customHeight="1">
      <c r="A22" s="1361"/>
      <c r="B22" s="1383" t="s">
        <v>308</v>
      </c>
      <c r="C22" s="1384"/>
      <c r="D22" s="1384"/>
      <c r="E22" s="1384"/>
      <c r="F22" s="1385"/>
      <c r="G22" s="1385"/>
      <c r="H22" s="1385"/>
      <c r="I22" s="1385"/>
      <c r="J22" s="1385"/>
      <c r="K22" s="1385"/>
      <c r="L22" s="1385"/>
      <c r="M22" s="1385"/>
      <c r="N22" s="1385"/>
      <c r="O22" s="1385"/>
      <c r="P22" s="1385"/>
      <c r="Q22" s="1385"/>
      <c r="R22" s="1385"/>
      <c r="S22" s="1385"/>
      <c r="T22" s="1385"/>
      <c r="U22" s="1385"/>
      <c r="V22" s="1385"/>
      <c r="W22" s="1385"/>
      <c r="X22" s="1385"/>
      <c r="Y22" s="1385"/>
      <c r="Z22" s="1385"/>
      <c r="AA22" s="1385"/>
      <c r="AB22" s="1385"/>
      <c r="AC22" s="1385"/>
      <c r="AD22" s="1386"/>
    </row>
    <row r="23" spans="1:30" s="195" customFormat="1" ht="15.95" customHeight="1">
      <c r="A23" s="1361"/>
      <c r="B23" s="1366"/>
      <c r="C23" s="1367"/>
      <c r="D23" s="3539" t="s">
        <v>316</v>
      </c>
      <c r="E23" s="3540"/>
      <c r="F23" s="3540"/>
      <c r="G23" s="3540"/>
      <c r="H23" s="3540"/>
      <c r="I23" s="3540"/>
      <c r="J23" s="3540"/>
      <c r="K23" s="3540"/>
      <c r="L23" s="3540"/>
      <c r="M23" s="3540"/>
      <c r="N23" s="3541"/>
      <c r="O23" s="3508"/>
      <c r="P23" s="3468"/>
      <c r="Q23" s="3468"/>
      <c r="R23" s="3468" t="s">
        <v>115</v>
      </c>
      <c r="S23" s="3468"/>
      <c r="T23" s="3468" t="s">
        <v>116</v>
      </c>
      <c r="U23" s="3468" t="s">
        <v>304</v>
      </c>
      <c r="V23" s="3468"/>
      <c r="W23" s="3468"/>
      <c r="X23" s="3508" t="s">
        <v>305</v>
      </c>
      <c r="Y23" s="3509"/>
      <c r="Z23" s="3549"/>
      <c r="AA23" s="3549"/>
      <c r="AB23" s="3549"/>
      <c r="AC23" s="3549"/>
      <c r="AD23" s="3569"/>
    </row>
    <row r="24" spans="1:30" s="195" customFormat="1" ht="15.75" customHeight="1">
      <c r="A24" s="1361"/>
      <c r="B24" s="1361"/>
      <c r="C24" s="3499"/>
      <c r="D24" s="3484"/>
      <c r="E24" s="3485"/>
      <c r="F24" s="3485"/>
      <c r="G24" s="3485"/>
      <c r="H24" s="3485"/>
      <c r="I24" s="3485"/>
      <c r="J24" s="3485"/>
      <c r="K24" s="3485"/>
      <c r="L24" s="3485"/>
      <c r="M24" s="3485"/>
      <c r="N24" s="3486"/>
      <c r="O24" s="3492"/>
      <c r="P24" s="3493"/>
      <c r="Q24" s="3493"/>
      <c r="R24" s="3493"/>
      <c r="S24" s="3493"/>
      <c r="T24" s="3493"/>
      <c r="U24" s="3493"/>
      <c r="V24" s="3493"/>
      <c r="W24" s="3493"/>
      <c r="X24" s="3492"/>
      <c r="Y24" s="3495"/>
      <c r="Z24" s="3497"/>
      <c r="AA24" s="3497"/>
      <c r="AB24" s="3497"/>
      <c r="AC24" s="3497"/>
      <c r="AD24" s="3498"/>
    </row>
    <row r="25" spans="1:30" s="195" customFormat="1" ht="15.95" customHeight="1">
      <c r="A25" s="1361"/>
      <c r="B25" s="1361"/>
      <c r="C25" s="3500"/>
      <c r="D25" s="3484"/>
      <c r="E25" s="3485"/>
      <c r="F25" s="3485"/>
      <c r="G25" s="3485"/>
      <c r="H25" s="3485"/>
      <c r="I25" s="3485"/>
      <c r="J25" s="3485"/>
      <c r="K25" s="3485"/>
      <c r="L25" s="3485"/>
      <c r="M25" s="3485"/>
      <c r="N25" s="3486"/>
      <c r="O25" s="3517"/>
      <c r="P25" s="3502" t="s">
        <v>309</v>
      </c>
      <c r="Q25" s="3503"/>
      <c r="R25" s="3504"/>
      <c r="S25" s="3508" t="s">
        <v>343</v>
      </c>
      <c r="T25" s="3468"/>
      <c r="U25" s="3509"/>
      <c r="V25" s="3468"/>
      <c r="W25" s="3468"/>
      <c r="X25" s="3468"/>
      <c r="Y25" s="3468" t="s">
        <v>115</v>
      </c>
      <c r="Z25" s="3468"/>
      <c r="AA25" s="3468" t="s">
        <v>116</v>
      </c>
      <c r="AB25" s="3468"/>
      <c r="AC25" s="3468" t="s">
        <v>117</v>
      </c>
      <c r="AD25" s="3470"/>
    </row>
    <row r="26" spans="1:30" s="195" customFormat="1" ht="15.95" customHeight="1">
      <c r="A26" s="1361"/>
      <c r="B26" s="1361"/>
      <c r="C26" s="1368"/>
      <c r="D26" s="3542"/>
      <c r="E26" s="3543"/>
      <c r="F26" s="3543"/>
      <c r="G26" s="3543"/>
      <c r="H26" s="3543"/>
      <c r="I26" s="3543"/>
      <c r="J26" s="3543"/>
      <c r="K26" s="3543"/>
      <c r="L26" s="3543"/>
      <c r="M26" s="3543"/>
      <c r="N26" s="3544"/>
      <c r="O26" s="3598"/>
      <c r="P26" s="3599"/>
      <c r="Q26" s="3600"/>
      <c r="R26" s="3601"/>
      <c r="S26" s="3492"/>
      <c r="T26" s="3493"/>
      <c r="U26" s="3495"/>
      <c r="V26" s="3493"/>
      <c r="W26" s="3493"/>
      <c r="X26" s="3493"/>
      <c r="Y26" s="3493"/>
      <c r="Z26" s="3493"/>
      <c r="AA26" s="3493"/>
      <c r="AB26" s="3493"/>
      <c r="AC26" s="3493"/>
      <c r="AD26" s="3597"/>
    </row>
    <row r="27" spans="1:30" s="195" customFormat="1" ht="35.1" customHeight="1">
      <c r="A27" s="1361"/>
      <c r="B27" s="1361"/>
      <c r="C27" s="1367"/>
      <c r="D27" s="3539" t="s">
        <v>317</v>
      </c>
      <c r="E27" s="3540"/>
      <c r="F27" s="3540"/>
      <c r="G27" s="3540"/>
      <c r="H27" s="3540"/>
      <c r="I27" s="3540"/>
      <c r="J27" s="3540"/>
      <c r="K27" s="3540"/>
      <c r="L27" s="3540"/>
      <c r="M27" s="3540"/>
      <c r="N27" s="3541"/>
      <c r="O27" s="3552"/>
      <c r="P27" s="3553"/>
      <c r="Q27" s="1369"/>
      <c r="R27" s="1369" t="s">
        <v>115</v>
      </c>
      <c r="S27" s="1369"/>
      <c r="T27" s="1369" t="s">
        <v>116</v>
      </c>
      <c r="U27" s="3553" t="s">
        <v>304</v>
      </c>
      <c r="V27" s="3553"/>
      <c r="W27" s="3554"/>
      <c r="X27" s="3560" t="s">
        <v>305</v>
      </c>
      <c r="Y27" s="3560"/>
      <c r="Z27" s="3561"/>
      <c r="AA27" s="3561"/>
      <c r="AB27" s="3561"/>
      <c r="AC27" s="3561"/>
      <c r="AD27" s="3562"/>
    </row>
    <row r="28" spans="1:30" s="195" customFormat="1" ht="35.1" customHeight="1">
      <c r="A28" s="1361"/>
      <c r="B28" s="1361"/>
      <c r="C28" s="1370"/>
      <c r="D28" s="3484"/>
      <c r="E28" s="3485"/>
      <c r="F28" s="3485"/>
      <c r="G28" s="3485"/>
      <c r="H28" s="3485"/>
      <c r="I28" s="3485"/>
      <c r="J28" s="3485"/>
      <c r="K28" s="3485"/>
      <c r="L28" s="3485"/>
      <c r="M28" s="3485"/>
      <c r="N28" s="3486"/>
      <c r="O28" s="1371"/>
      <c r="P28" s="3595" t="s">
        <v>309</v>
      </c>
      <c r="Q28" s="3553"/>
      <c r="R28" s="3554"/>
      <c r="S28" s="3560" t="s">
        <v>343</v>
      </c>
      <c r="T28" s="3560"/>
      <c r="U28" s="3560"/>
      <c r="V28" s="3508"/>
      <c r="W28" s="3468"/>
      <c r="X28" s="1372"/>
      <c r="Y28" s="1372" t="s">
        <v>115</v>
      </c>
      <c r="Z28" s="1372"/>
      <c r="AA28" s="1372" t="s">
        <v>116</v>
      </c>
      <c r="AB28" s="1372"/>
      <c r="AC28" s="1372" t="s">
        <v>117</v>
      </c>
      <c r="AD28" s="1373"/>
    </row>
    <row r="29" spans="1:30" s="195" customFormat="1" ht="35.1" customHeight="1">
      <c r="A29" s="1361"/>
      <c r="B29" s="1361"/>
      <c r="C29" s="1368"/>
      <c r="D29" s="1374"/>
      <c r="E29" s="3596" t="s">
        <v>311</v>
      </c>
      <c r="F29" s="3576"/>
      <c r="G29" s="3576"/>
      <c r="H29" s="3576"/>
      <c r="I29" s="3576"/>
      <c r="J29" s="3576"/>
      <c r="K29" s="3576"/>
      <c r="L29" s="3576"/>
      <c r="M29" s="3576"/>
      <c r="N29" s="3577"/>
      <c r="O29" s="1375"/>
      <c r="P29" s="1369"/>
      <c r="Q29" s="1369" t="s">
        <v>115</v>
      </c>
      <c r="R29" s="1369"/>
      <c r="S29" s="1369" t="s">
        <v>116</v>
      </c>
      <c r="T29" s="1369"/>
      <c r="U29" s="1369" t="s">
        <v>117</v>
      </c>
      <c r="V29" s="1376" t="s">
        <v>55</v>
      </c>
      <c r="W29" s="1375"/>
      <c r="X29" s="1369"/>
      <c r="Y29" s="1369" t="s">
        <v>115</v>
      </c>
      <c r="Z29" s="1369"/>
      <c r="AA29" s="1369" t="s">
        <v>116</v>
      </c>
      <c r="AB29" s="1369"/>
      <c r="AC29" s="1369" t="s">
        <v>117</v>
      </c>
      <c r="AD29" s="1377"/>
    </row>
    <row r="30" spans="1:30" s="195" customFormat="1" ht="15.95" customHeight="1">
      <c r="A30" s="1361"/>
      <c r="B30" s="1366"/>
      <c r="C30" s="1367"/>
      <c r="D30" s="3539" t="s">
        <v>318</v>
      </c>
      <c r="E30" s="3540"/>
      <c r="F30" s="3540"/>
      <c r="G30" s="3540"/>
      <c r="H30" s="3540"/>
      <c r="I30" s="3540"/>
      <c r="J30" s="3540"/>
      <c r="K30" s="3540"/>
      <c r="L30" s="3540"/>
      <c r="M30" s="3540"/>
      <c r="N30" s="3541"/>
      <c r="O30" s="3508"/>
      <c r="P30" s="3468"/>
      <c r="Q30" s="3468"/>
      <c r="R30" s="3468" t="s">
        <v>115</v>
      </c>
      <c r="S30" s="3468"/>
      <c r="T30" s="3468" t="s">
        <v>116</v>
      </c>
      <c r="U30" s="3468" t="s">
        <v>304</v>
      </c>
      <c r="V30" s="3468"/>
      <c r="W30" s="3468"/>
      <c r="X30" s="3508" t="s">
        <v>305</v>
      </c>
      <c r="Y30" s="3509"/>
      <c r="Z30" s="3549"/>
      <c r="AA30" s="3549"/>
      <c r="AB30" s="3549"/>
      <c r="AC30" s="3549"/>
      <c r="AD30" s="3569"/>
    </row>
    <row r="31" spans="1:30" s="195" customFormat="1" ht="15.95" customHeight="1">
      <c r="A31" s="1361"/>
      <c r="B31" s="1361"/>
      <c r="C31" s="3499"/>
      <c r="D31" s="3484"/>
      <c r="E31" s="3485"/>
      <c r="F31" s="3485"/>
      <c r="G31" s="3485"/>
      <c r="H31" s="3485"/>
      <c r="I31" s="3485"/>
      <c r="J31" s="3485"/>
      <c r="K31" s="3485"/>
      <c r="L31" s="3485"/>
      <c r="M31" s="3485"/>
      <c r="N31" s="3486"/>
      <c r="O31" s="3492"/>
      <c r="P31" s="3493"/>
      <c r="Q31" s="3493"/>
      <c r="R31" s="3493"/>
      <c r="S31" s="3493"/>
      <c r="T31" s="3493"/>
      <c r="U31" s="3493"/>
      <c r="V31" s="3493"/>
      <c r="W31" s="3493"/>
      <c r="X31" s="3492"/>
      <c r="Y31" s="3495"/>
      <c r="Z31" s="3497"/>
      <c r="AA31" s="3497"/>
      <c r="AB31" s="3497"/>
      <c r="AC31" s="3497"/>
      <c r="AD31" s="3498"/>
    </row>
    <row r="32" spans="1:30" s="195" customFormat="1" ht="15.95" customHeight="1">
      <c r="A32" s="1361"/>
      <c r="B32" s="1361"/>
      <c r="C32" s="3500"/>
      <c r="D32" s="3484"/>
      <c r="E32" s="3485"/>
      <c r="F32" s="3485"/>
      <c r="G32" s="3485"/>
      <c r="H32" s="3485"/>
      <c r="I32" s="3485"/>
      <c r="J32" s="3485"/>
      <c r="K32" s="3485"/>
      <c r="L32" s="3485"/>
      <c r="M32" s="3485"/>
      <c r="N32" s="3486"/>
      <c r="O32" s="3566"/>
      <c r="P32" s="3502" t="s">
        <v>309</v>
      </c>
      <c r="Q32" s="3503"/>
      <c r="R32" s="3504"/>
      <c r="S32" s="3508" t="s">
        <v>343</v>
      </c>
      <c r="T32" s="3468"/>
      <c r="U32" s="3509"/>
      <c r="V32" s="3468"/>
      <c r="W32" s="3468"/>
      <c r="X32" s="3468"/>
      <c r="Y32" s="3468" t="s">
        <v>115</v>
      </c>
      <c r="Z32" s="3468"/>
      <c r="AA32" s="3468" t="s">
        <v>116</v>
      </c>
      <c r="AB32" s="3468"/>
      <c r="AC32" s="3468" t="s">
        <v>117</v>
      </c>
      <c r="AD32" s="3470"/>
    </row>
    <row r="33" spans="1:30" s="195" customFormat="1" ht="15.95" customHeight="1" thickBot="1">
      <c r="A33" s="1361"/>
      <c r="B33" s="1378"/>
      <c r="C33" s="1379"/>
      <c r="D33" s="3487"/>
      <c r="E33" s="3488"/>
      <c r="F33" s="3488"/>
      <c r="G33" s="3488"/>
      <c r="H33" s="3488"/>
      <c r="I33" s="3488"/>
      <c r="J33" s="3488"/>
      <c r="K33" s="3488"/>
      <c r="L33" s="3488"/>
      <c r="M33" s="3488"/>
      <c r="N33" s="3489"/>
      <c r="O33" s="3518"/>
      <c r="P33" s="3505"/>
      <c r="Q33" s="3506"/>
      <c r="R33" s="3507"/>
      <c r="S33" s="3510"/>
      <c r="T33" s="3469"/>
      <c r="U33" s="3511"/>
      <c r="V33" s="3469"/>
      <c r="W33" s="3469"/>
      <c r="X33" s="3469"/>
      <c r="Y33" s="3469"/>
      <c r="Z33" s="3469"/>
      <c r="AA33" s="3469"/>
      <c r="AB33" s="3469"/>
      <c r="AC33" s="3469"/>
      <c r="AD33" s="3471"/>
    </row>
    <row r="34" spans="1:30" s="195" customFormat="1" ht="34.5" customHeight="1" thickBot="1">
      <c r="A34" s="3593" t="s">
        <v>1549</v>
      </c>
      <c r="B34" s="3594"/>
      <c r="C34" s="3594"/>
      <c r="D34" s="3594"/>
      <c r="E34" s="3594"/>
      <c r="F34" s="3594"/>
      <c r="G34" s="3594"/>
      <c r="H34" s="3594"/>
      <c r="I34" s="3594"/>
      <c r="J34" s="3594"/>
      <c r="K34" s="3594"/>
      <c r="L34" s="3594"/>
      <c r="M34" s="3594"/>
      <c r="N34" s="3594"/>
      <c r="O34" s="3594"/>
      <c r="P34" s="3594"/>
      <c r="Q34" s="3594"/>
      <c r="R34" s="1387"/>
      <c r="S34" s="1387"/>
      <c r="T34" s="1387"/>
      <c r="U34" s="1387"/>
      <c r="V34" s="1387"/>
      <c r="W34" s="1387"/>
      <c r="X34" s="1387"/>
      <c r="Y34" s="1387"/>
      <c r="Z34" s="1387"/>
      <c r="AA34" s="1387"/>
      <c r="AB34" s="1387"/>
      <c r="AC34" s="1387"/>
      <c r="AD34" s="1388"/>
    </row>
    <row r="35" spans="1:30" s="195" customFormat="1" ht="15.75" customHeight="1">
      <c r="A35" s="1361"/>
      <c r="B35" s="3472" t="s">
        <v>308</v>
      </c>
      <c r="C35" s="3473"/>
      <c r="D35" s="3473"/>
      <c r="E35" s="3474"/>
      <c r="F35" s="1389"/>
      <c r="G35" s="3481" t="s">
        <v>1550</v>
      </c>
      <c r="H35" s="3473"/>
      <c r="I35" s="3473"/>
      <c r="J35" s="3473"/>
      <c r="K35" s="3473"/>
      <c r="L35" s="3473"/>
      <c r="M35" s="3473"/>
      <c r="N35" s="3474"/>
      <c r="O35" s="3490"/>
      <c r="P35" s="3491"/>
      <c r="Q35" s="3491"/>
      <c r="R35" s="3491" t="s">
        <v>115</v>
      </c>
      <c r="S35" s="3491"/>
      <c r="T35" s="3491" t="s">
        <v>116</v>
      </c>
      <c r="U35" s="3491" t="s">
        <v>304</v>
      </c>
      <c r="V35" s="3491"/>
      <c r="W35" s="3491"/>
      <c r="X35" s="3490" t="s">
        <v>305</v>
      </c>
      <c r="Y35" s="3494"/>
      <c r="Z35" s="3473"/>
      <c r="AA35" s="3473"/>
      <c r="AB35" s="3473"/>
      <c r="AC35" s="3473"/>
      <c r="AD35" s="3496"/>
    </row>
    <row r="36" spans="1:30" s="195" customFormat="1" ht="15.75" customHeight="1">
      <c r="A36" s="1361"/>
      <c r="B36" s="3475"/>
      <c r="C36" s="3476"/>
      <c r="D36" s="3476"/>
      <c r="E36" s="3477"/>
      <c r="F36" s="3499"/>
      <c r="G36" s="3484"/>
      <c r="H36" s="3476"/>
      <c r="I36" s="3476"/>
      <c r="J36" s="3476"/>
      <c r="K36" s="3476"/>
      <c r="L36" s="3476"/>
      <c r="M36" s="3476"/>
      <c r="N36" s="3477"/>
      <c r="O36" s="3492"/>
      <c r="P36" s="3493"/>
      <c r="Q36" s="3493"/>
      <c r="R36" s="3493"/>
      <c r="S36" s="3493"/>
      <c r="T36" s="3493"/>
      <c r="U36" s="3493"/>
      <c r="V36" s="3493"/>
      <c r="W36" s="3493"/>
      <c r="X36" s="3492"/>
      <c r="Y36" s="3495"/>
      <c r="Z36" s="3497"/>
      <c r="AA36" s="3497"/>
      <c r="AB36" s="3497"/>
      <c r="AC36" s="3497"/>
      <c r="AD36" s="3498"/>
    </row>
    <row r="37" spans="1:30" s="195" customFormat="1" ht="15.75" customHeight="1">
      <c r="A37" s="1361"/>
      <c r="B37" s="3475"/>
      <c r="C37" s="3476"/>
      <c r="D37" s="3476"/>
      <c r="E37" s="3477"/>
      <c r="F37" s="3500"/>
      <c r="G37" s="3484"/>
      <c r="H37" s="3476"/>
      <c r="I37" s="3476"/>
      <c r="J37" s="3476"/>
      <c r="K37" s="3476"/>
      <c r="L37" s="3476"/>
      <c r="M37" s="3476"/>
      <c r="N37" s="3477"/>
      <c r="O37" s="3517"/>
      <c r="P37" s="3502" t="s">
        <v>309</v>
      </c>
      <c r="Q37" s="3503"/>
      <c r="R37" s="3504"/>
      <c r="S37" s="3508" t="s">
        <v>343</v>
      </c>
      <c r="T37" s="3468"/>
      <c r="U37" s="3509"/>
      <c r="V37" s="3468"/>
      <c r="W37" s="3468"/>
      <c r="X37" s="3468"/>
      <c r="Y37" s="3468" t="s">
        <v>115</v>
      </c>
      <c r="Z37" s="3468"/>
      <c r="AA37" s="3468" t="s">
        <v>116</v>
      </c>
      <c r="AB37" s="3468"/>
      <c r="AC37" s="3468" t="s">
        <v>117</v>
      </c>
      <c r="AD37" s="3470"/>
    </row>
    <row r="38" spans="1:30" s="195" customFormat="1" ht="15.75" customHeight="1">
      <c r="A38" s="1380"/>
      <c r="B38" s="3475"/>
      <c r="C38" s="3476"/>
      <c r="D38" s="3476"/>
      <c r="E38" s="3477"/>
      <c r="F38" s="1390"/>
      <c r="G38" s="3592"/>
      <c r="H38" s="3476"/>
      <c r="I38" s="3476"/>
      <c r="J38" s="3476"/>
      <c r="K38" s="3476"/>
      <c r="L38" s="3476"/>
      <c r="M38" s="3476"/>
      <c r="N38" s="3477"/>
      <c r="O38" s="3566"/>
      <c r="P38" s="3522"/>
      <c r="Q38" s="3523"/>
      <c r="R38" s="3524"/>
      <c r="S38" s="3525"/>
      <c r="T38" s="3519"/>
      <c r="U38" s="3526"/>
      <c r="V38" s="3519"/>
      <c r="W38" s="3519"/>
      <c r="X38" s="3519"/>
      <c r="Y38" s="3519"/>
      <c r="Z38" s="3519"/>
      <c r="AA38" s="3519"/>
      <c r="AB38" s="3519"/>
      <c r="AC38" s="3519"/>
      <c r="AD38" s="3520"/>
    </row>
    <row r="39" spans="1:30" s="195" customFormat="1" ht="15.75" customHeight="1">
      <c r="A39" s="1380"/>
      <c r="B39" s="3475"/>
      <c r="C39" s="3476"/>
      <c r="D39" s="3476"/>
      <c r="E39" s="3477"/>
      <c r="F39" s="1367"/>
      <c r="G39" s="3539" t="s">
        <v>523</v>
      </c>
      <c r="H39" s="3549"/>
      <c r="I39" s="3549"/>
      <c r="J39" s="3549"/>
      <c r="K39" s="3549"/>
      <c r="L39" s="3549"/>
      <c r="M39" s="3549"/>
      <c r="N39" s="3550"/>
      <c r="O39" s="3508"/>
      <c r="P39" s="3468"/>
      <c r="Q39" s="3468"/>
      <c r="R39" s="3468" t="s">
        <v>115</v>
      </c>
      <c r="S39" s="3468"/>
      <c r="T39" s="3468" t="s">
        <v>116</v>
      </c>
      <c r="U39" s="3468" t="s">
        <v>304</v>
      </c>
      <c r="V39" s="3468"/>
      <c r="W39" s="3468"/>
      <c r="X39" s="3508" t="s">
        <v>305</v>
      </c>
      <c r="Y39" s="3509"/>
      <c r="Z39" s="3549"/>
      <c r="AA39" s="3549"/>
      <c r="AB39" s="3549"/>
      <c r="AC39" s="3549"/>
      <c r="AD39" s="3569"/>
    </row>
    <row r="40" spans="1:30" s="195" customFormat="1" ht="15.75" customHeight="1">
      <c r="A40" s="1380"/>
      <c r="B40" s="3475"/>
      <c r="C40" s="3476"/>
      <c r="D40" s="3476"/>
      <c r="E40" s="3477"/>
      <c r="F40" s="3499"/>
      <c r="G40" s="3484"/>
      <c r="H40" s="3476"/>
      <c r="I40" s="3476"/>
      <c r="J40" s="3476"/>
      <c r="K40" s="3476"/>
      <c r="L40" s="3476"/>
      <c r="M40" s="3476"/>
      <c r="N40" s="3477"/>
      <c r="O40" s="3492"/>
      <c r="P40" s="3493"/>
      <c r="Q40" s="3493"/>
      <c r="R40" s="3493"/>
      <c r="S40" s="3493"/>
      <c r="T40" s="3493"/>
      <c r="U40" s="3493"/>
      <c r="V40" s="3493"/>
      <c r="W40" s="3493"/>
      <c r="X40" s="3492"/>
      <c r="Y40" s="3495"/>
      <c r="Z40" s="3497"/>
      <c r="AA40" s="3497"/>
      <c r="AB40" s="3497"/>
      <c r="AC40" s="3497"/>
      <c r="AD40" s="3498"/>
    </row>
    <row r="41" spans="1:30" s="195" customFormat="1" ht="15.75" customHeight="1">
      <c r="A41" s="1361"/>
      <c r="B41" s="3475"/>
      <c r="C41" s="3476"/>
      <c r="D41" s="3476"/>
      <c r="E41" s="3477"/>
      <c r="F41" s="3500"/>
      <c r="G41" s="3484"/>
      <c r="H41" s="3476"/>
      <c r="I41" s="3476"/>
      <c r="J41" s="3476"/>
      <c r="K41" s="3476"/>
      <c r="L41" s="3476"/>
      <c r="M41" s="3476"/>
      <c r="N41" s="3477"/>
      <c r="O41" s="3517"/>
      <c r="P41" s="3502" t="s">
        <v>309</v>
      </c>
      <c r="Q41" s="3503"/>
      <c r="R41" s="3504"/>
      <c r="S41" s="3508" t="s">
        <v>343</v>
      </c>
      <c r="T41" s="3468"/>
      <c r="U41" s="3509"/>
      <c r="V41" s="3468"/>
      <c r="W41" s="3468"/>
      <c r="X41" s="3468"/>
      <c r="Y41" s="3468" t="s">
        <v>115</v>
      </c>
      <c r="Z41" s="3468"/>
      <c r="AA41" s="3468" t="s">
        <v>116</v>
      </c>
      <c r="AB41" s="3468"/>
      <c r="AC41" s="3468" t="s">
        <v>117</v>
      </c>
      <c r="AD41" s="3470"/>
    </row>
    <row r="42" spans="1:30" s="195" customFormat="1" ht="15.75" customHeight="1" thickBot="1">
      <c r="A42" s="1378"/>
      <c r="B42" s="3478"/>
      <c r="C42" s="3479"/>
      <c r="D42" s="3479"/>
      <c r="E42" s="3480"/>
      <c r="F42" s="1379"/>
      <c r="G42" s="3551"/>
      <c r="H42" s="3479"/>
      <c r="I42" s="3479"/>
      <c r="J42" s="3479"/>
      <c r="K42" s="3479"/>
      <c r="L42" s="3479"/>
      <c r="M42" s="3479"/>
      <c r="N42" s="3480"/>
      <c r="O42" s="3518"/>
      <c r="P42" s="3505"/>
      <c r="Q42" s="3506"/>
      <c r="R42" s="3507"/>
      <c r="S42" s="3510"/>
      <c r="T42" s="3469"/>
      <c r="U42" s="3511"/>
      <c r="V42" s="3469"/>
      <c r="W42" s="3469"/>
      <c r="X42" s="3469"/>
      <c r="Y42" s="3469"/>
      <c r="Z42" s="3469"/>
      <c r="AA42" s="3469"/>
      <c r="AB42" s="3469"/>
      <c r="AC42" s="3469"/>
      <c r="AD42" s="3471"/>
    </row>
    <row r="43" spans="1:30" ht="35.1" customHeight="1" thickBot="1">
      <c r="A43" s="1391" t="s">
        <v>585</v>
      </c>
      <c r="B43" s="1362"/>
      <c r="C43" s="1363"/>
      <c r="D43" s="1363"/>
      <c r="E43" s="1363"/>
      <c r="F43" s="1363"/>
      <c r="G43" s="1363"/>
      <c r="H43" s="1363"/>
      <c r="I43" s="1363"/>
      <c r="J43" s="1363"/>
      <c r="K43" s="1363"/>
      <c r="L43" s="1363"/>
      <c r="M43" s="1363"/>
      <c r="N43" s="1363"/>
      <c r="O43" s="1363"/>
      <c r="P43" s="1363"/>
      <c r="Q43" s="1363"/>
      <c r="R43" s="1363"/>
      <c r="S43" s="1363"/>
      <c r="T43" s="1363"/>
      <c r="U43" s="1363"/>
      <c r="V43" s="1363"/>
      <c r="W43" s="1363"/>
      <c r="X43" s="1363"/>
      <c r="Y43" s="1363"/>
      <c r="Z43" s="1363"/>
      <c r="AA43" s="1363"/>
      <c r="AB43" s="1363"/>
      <c r="AC43" s="1363"/>
      <c r="AD43" s="1392"/>
    </row>
    <row r="44" spans="1:30" ht="15.95" customHeight="1">
      <c r="A44" s="1361" t="s">
        <v>600</v>
      </c>
      <c r="B44" s="3582" t="s">
        <v>586</v>
      </c>
      <c r="C44" s="3583"/>
      <c r="D44" s="3583"/>
      <c r="E44" s="3584"/>
      <c r="F44" s="3591"/>
      <c r="G44" s="3481" t="s">
        <v>347</v>
      </c>
      <c r="H44" s="3482"/>
      <c r="I44" s="3482"/>
      <c r="J44" s="3482"/>
      <c r="K44" s="3482"/>
      <c r="L44" s="3482"/>
      <c r="M44" s="3482"/>
      <c r="N44" s="3482"/>
      <c r="O44" s="3490"/>
      <c r="P44" s="3491"/>
      <c r="Q44" s="3491"/>
      <c r="R44" s="3491" t="s">
        <v>115</v>
      </c>
      <c r="S44" s="3491"/>
      <c r="T44" s="3491" t="s">
        <v>116</v>
      </c>
      <c r="U44" s="3491" t="s">
        <v>304</v>
      </c>
      <c r="V44" s="3491"/>
      <c r="W44" s="3491"/>
      <c r="X44" s="3490" t="s">
        <v>305</v>
      </c>
      <c r="Y44" s="3494"/>
      <c r="Z44" s="3515"/>
      <c r="AA44" s="3473"/>
      <c r="AB44" s="3473"/>
      <c r="AC44" s="3473"/>
      <c r="AD44" s="3496"/>
    </row>
    <row r="45" spans="1:30" ht="15.95" customHeight="1">
      <c r="A45" s="1361"/>
      <c r="B45" s="3585"/>
      <c r="C45" s="3586"/>
      <c r="D45" s="3586"/>
      <c r="E45" s="3587"/>
      <c r="F45" s="3500"/>
      <c r="G45" s="3542"/>
      <c r="H45" s="3543"/>
      <c r="I45" s="3543"/>
      <c r="J45" s="3543"/>
      <c r="K45" s="3543"/>
      <c r="L45" s="3543"/>
      <c r="M45" s="3543"/>
      <c r="N45" s="3543"/>
      <c r="O45" s="3492"/>
      <c r="P45" s="3493"/>
      <c r="Q45" s="3493"/>
      <c r="R45" s="3493"/>
      <c r="S45" s="3493"/>
      <c r="T45" s="3493"/>
      <c r="U45" s="3493"/>
      <c r="V45" s="3493"/>
      <c r="W45" s="3493"/>
      <c r="X45" s="3492"/>
      <c r="Y45" s="3495"/>
      <c r="Z45" s="3516"/>
      <c r="AA45" s="3497"/>
      <c r="AB45" s="3497"/>
      <c r="AC45" s="3497"/>
      <c r="AD45" s="3498"/>
    </row>
    <row r="46" spans="1:30" ht="15.95" customHeight="1">
      <c r="A46" s="1361"/>
      <c r="B46" s="3585"/>
      <c r="C46" s="3586"/>
      <c r="D46" s="3586"/>
      <c r="E46" s="3587"/>
      <c r="F46" s="1390"/>
      <c r="G46" s="3508" t="s">
        <v>319</v>
      </c>
      <c r="H46" s="3468"/>
      <c r="I46" s="3509"/>
      <c r="J46" s="3508"/>
      <c r="K46" s="3468"/>
      <c r="L46" s="3468"/>
      <c r="M46" s="3468"/>
      <c r="N46" s="3468"/>
      <c r="O46" s="3468"/>
      <c r="P46" s="3468"/>
      <c r="Q46" s="3509"/>
      <c r="R46" s="3508" t="s">
        <v>320</v>
      </c>
      <c r="S46" s="3468"/>
      <c r="T46" s="3509"/>
      <c r="U46" s="3468"/>
      <c r="V46" s="3468"/>
      <c r="W46" s="3468"/>
      <c r="X46" s="3468"/>
      <c r="Y46" s="3468"/>
      <c r="Z46" s="3468"/>
      <c r="AA46" s="3468"/>
      <c r="AB46" s="3468"/>
      <c r="AC46" s="3468"/>
      <c r="AD46" s="3470"/>
    </row>
    <row r="47" spans="1:30" ht="15.95" customHeight="1">
      <c r="A47" s="1361"/>
      <c r="B47" s="3585"/>
      <c r="C47" s="3586"/>
      <c r="D47" s="3586"/>
      <c r="E47" s="3587"/>
      <c r="F47" s="1393"/>
      <c r="G47" s="3525"/>
      <c r="H47" s="3519"/>
      <c r="I47" s="3526"/>
      <c r="J47" s="3525"/>
      <c r="K47" s="3519"/>
      <c r="L47" s="3519"/>
      <c r="M47" s="3519"/>
      <c r="N47" s="3519"/>
      <c r="O47" s="3519"/>
      <c r="P47" s="3519"/>
      <c r="Q47" s="3526"/>
      <c r="R47" s="3525"/>
      <c r="S47" s="3519"/>
      <c r="T47" s="3526"/>
      <c r="U47" s="3519"/>
      <c r="V47" s="3519"/>
      <c r="W47" s="3519"/>
      <c r="X47" s="3519"/>
      <c r="Y47" s="3519"/>
      <c r="Z47" s="3519"/>
      <c r="AA47" s="3519"/>
      <c r="AB47" s="3519"/>
      <c r="AC47" s="3519"/>
      <c r="AD47" s="3520"/>
    </row>
    <row r="48" spans="1:30" ht="15.95" customHeight="1">
      <c r="A48" s="1361"/>
      <c r="B48" s="3585"/>
      <c r="C48" s="3586"/>
      <c r="D48" s="3586"/>
      <c r="E48" s="3587"/>
      <c r="F48" s="3499"/>
      <c r="G48" s="3539" t="s">
        <v>364</v>
      </c>
      <c r="H48" s="3540"/>
      <c r="I48" s="3540"/>
      <c r="J48" s="3540"/>
      <c r="K48" s="3540"/>
      <c r="L48" s="3540"/>
      <c r="M48" s="3540"/>
      <c r="N48" s="3540"/>
      <c r="O48" s="3508"/>
      <c r="P48" s="3468"/>
      <c r="Q48" s="3468"/>
      <c r="R48" s="3468" t="s">
        <v>115</v>
      </c>
      <c r="S48" s="3468"/>
      <c r="T48" s="3468" t="s">
        <v>116</v>
      </c>
      <c r="U48" s="3468" t="s">
        <v>304</v>
      </c>
      <c r="V48" s="3468"/>
      <c r="W48" s="3468"/>
      <c r="X48" s="3508" t="s">
        <v>305</v>
      </c>
      <c r="Y48" s="3509"/>
      <c r="Z48" s="3549"/>
      <c r="AA48" s="3549"/>
      <c r="AB48" s="3549"/>
      <c r="AC48" s="3549"/>
      <c r="AD48" s="3569"/>
    </row>
    <row r="49" spans="1:30" ht="15.95" customHeight="1">
      <c r="A49" s="1361" t="s">
        <v>889</v>
      </c>
      <c r="B49" s="3585"/>
      <c r="C49" s="3586"/>
      <c r="D49" s="3586"/>
      <c r="E49" s="3587"/>
      <c r="F49" s="3500"/>
      <c r="G49" s="3542"/>
      <c r="H49" s="3543"/>
      <c r="I49" s="3543"/>
      <c r="J49" s="3543"/>
      <c r="K49" s="3543"/>
      <c r="L49" s="3543"/>
      <c r="M49" s="3543"/>
      <c r="N49" s="3543"/>
      <c r="O49" s="3492"/>
      <c r="P49" s="3493"/>
      <c r="Q49" s="3493"/>
      <c r="R49" s="3493"/>
      <c r="S49" s="3493"/>
      <c r="T49" s="3493"/>
      <c r="U49" s="3493"/>
      <c r="V49" s="3493"/>
      <c r="W49" s="3493"/>
      <c r="X49" s="3492"/>
      <c r="Y49" s="3495"/>
      <c r="Z49" s="3497"/>
      <c r="AA49" s="3497"/>
      <c r="AB49" s="3497"/>
      <c r="AC49" s="3497"/>
      <c r="AD49" s="3498"/>
    </row>
    <row r="50" spans="1:30" ht="35.1" customHeight="1" thickBot="1">
      <c r="A50" s="1378"/>
      <c r="B50" s="3588"/>
      <c r="C50" s="3589"/>
      <c r="D50" s="3589"/>
      <c r="E50" s="3590"/>
      <c r="F50" s="1379"/>
      <c r="G50" s="1394"/>
      <c r="H50" s="1395"/>
      <c r="I50" s="3557" t="s">
        <v>321</v>
      </c>
      <c r="J50" s="3559"/>
      <c r="K50" s="3557"/>
      <c r="L50" s="3558"/>
      <c r="M50" s="3558"/>
      <c r="N50" s="1396"/>
      <c r="O50" s="1396" t="s">
        <v>115</v>
      </c>
      <c r="P50" s="1396"/>
      <c r="Q50" s="1396" t="s">
        <v>116</v>
      </c>
      <c r="R50" s="1396"/>
      <c r="S50" s="1396" t="s">
        <v>117</v>
      </c>
      <c r="T50" s="1396" t="s">
        <v>55</v>
      </c>
      <c r="U50" s="3558"/>
      <c r="V50" s="3558"/>
      <c r="W50" s="1396"/>
      <c r="X50" s="1396" t="s">
        <v>115</v>
      </c>
      <c r="Y50" s="1396"/>
      <c r="Z50" s="1396" t="s">
        <v>116</v>
      </c>
      <c r="AA50" s="1396"/>
      <c r="AB50" s="1396" t="s">
        <v>117</v>
      </c>
      <c r="AC50" s="1397"/>
      <c r="AD50" s="1398"/>
    </row>
    <row r="51" spans="1:30" s="195" customFormat="1" ht="35.1" customHeight="1" thickBot="1">
      <c r="A51" s="1399" t="s">
        <v>839</v>
      </c>
      <c r="B51" s="1400"/>
      <c r="C51" s="1401"/>
      <c r="D51" s="1401"/>
      <c r="E51" s="1401"/>
      <c r="F51" s="1402"/>
      <c r="G51" s="1403"/>
      <c r="H51" s="1403"/>
      <c r="I51" s="1403"/>
      <c r="J51" s="1403"/>
      <c r="K51" s="1403"/>
      <c r="L51" s="1404"/>
      <c r="M51" s="1404"/>
      <c r="N51" s="1404"/>
      <c r="O51" s="1402"/>
      <c r="P51" s="1404"/>
      <c r="Q51" s="1404"/>
      <c r="R51" s="1404"/>
      <c r="S51" s="1404"/>
      <c r="T51" s="1404"/>
      <c r="U51" s="1404"/>
      <c r="V51" s="1404"/>
      <c r="W51" s="1404"/>
      <c r="X51" s="1404"/>
      <c r="Y51" s="1404"/>
      <c r="Z51" s="1404"/>
      <c r="AA51" s="1404"/>
      <c r="AB51" s="1405"/>
      <c r="AC51" s="1404"/>
      <c r="AD51" s="1406"/>
    </row>
    <row r="52" spans="1:30" s="195" customFormat="1" ht="15.95" customHeight="1">
      <c r="A52" s="1361"/>
      <c r="B52" s="3472" t="s">
        <v>308</v>
      </c>
      <c r="C52" s="3473"/>
      <c r="D52" s="3473"/>
      <c r="E52" s="3474"/>
      <c r="F52" s="1389"/>
      <c r="G52" s="3481" t="s">
        <v>322</v>
      </c>
      <c r="H52" s="3473"/>
      <c r="I52" s="3473"/>
      <c r="J52" s="3473"/>
      <c r="K52" s="3473"/>
      <c r="L52" s="3473"/>
      <c r="M52" s="3473"/>
      <c r="N52" s="3474"/>
      <c r="O52" s="3490"/>
      <c r="P52" s="3491"/>
      <c r="Q52" s="3491"/>
      <c r="R52" s="3491" t="s">
        <v>115</v>
      </c>
      <c r="S52" s="3491"/>
      <c r="T52" s="3491" t="s">
        <v>116</v>
      </c>
      <c r="U52" s="3491" t="s">
        <v>304</v>
      </c>
      <c r="V52" s="3491"/>
      <c r="W52" s="3491"/>
      <c r="X52" s="3490" t="s">
        <v>305</v>
      </c>
      <c r="Y52" s="3494"/>
      <c r="Z52" s="3473"/>
      <c r="AA52" s="3473"/>
      <c r="AB52" s="3473"/>
      <c r="AC52" s="3473"/>
      <c r="AD52" s="3496"/>
    </row>
    <row r="53" spans="1:30" s="195" customFormat="1" ht="15.95" customHeight="1">
      <c r="A53" s="1361"/>
      <c r="B53" s="3475"/>
      <c r="C53" s="3476"/>
      <c r="D53" s="3476"/>
      <c r="E53" s="3477"/>
      <c r="F53" s="3499"/>
      <c r="G53" s="3484"/>
      <c r="H53" s="3476"/>
      <c r="I53" s="3476"/>
      <c r="J53" s="3476"/>
      <c r="K53" s="3476"/>
      <c r="L53" s="3476"/>
      <c r="M53" s="3476"/>
      <c r="N53" s="3477"/>
      <c r="O53" s="3492"/>
      <c r="P53" s="3493"/>
      <c r="Q53" s="3493"/>
      <c r="R53" s="3493"/>
      <c r="S53" s="3493"/>
      <c r="T53" s="3493"/>
      <c r="U53" s="3493"/>
      <c r="V53" s="3493"/>
      <c r="W53" s="3493"/>
      <c r="X53" s="3492"/>
      <c r="Y53" s="3495"/>
      <c r="Z53" s="3497"/>
      <c r="AA53" s="3497"/>
      <c r="AB53" s="3497"/>
      <c r="AC53" s="3497"/>
      <c r="AD53" s="3498"/>
    </row>
    <row r="54" spans="1:30" s="195" customFormat="1" ht="15.95" customHeight="1">
      <c r="A54" s="1361"/>
      <c r="B54" s="3475"/>
      <c r="C54" s="3476"/>
      <c r="D54" s="3476"/>
      <c r="E54" s="3477"/>
      <c r="F54" s="3500"/>
      <c r="G54" s="3484"/>
      <c r="H54" s="3476"/>
      <c r="I54" s="3476"/>
      <c r="J54" s="3476"/>
      <c r="K54" s="3476"/>
      <c r="L54" s="3476"/>
      <c r="M54" s="3476"/>
      <c r="N54" s="3477"/>
      <c r="O54" s="3517"/>
      <c r="P54" s="3502" t="s">
        <v>309</v>
      </c>
      <c r="Q54" s="3503"/>
      <c r="R54" s="3504"/>
      <c r="S54" s="3508" t="s">
        <v>343</v>
      </c>
      <c r="T54" s="3468"/>
      <c r="U54" s="3509"/>
      <c r="V54" s="3468"/>
      <c r="W54" s="3468"/>
      <c r="X54" s="3468"/>
      <c r="Y54" s="3468" t="s">
        <v>115</v>
      </c>
      <c r="Z54" s="3468"/>
      <c r="AA54" s="3468" t="s">
        <v>116</v>
      </c>
      <c r="AB54" s="3468"/>
      <c r="AC54" s="3468" t="s">
        <v>117</v>
      </c>
      <c r="AD54" s="3470"/>
    </row>
    <row r="55" spans="1:30" s="195" customFormat="1" ht="15.95" customHeight="1" thickBot="1">
      <c r="A55" s="1378"/>
      <c r="B55" s="3478"/>
      <c r="C55" s="3479"/>
      <c r="D55" s="3479"/>
      <c r="E55" s="3480"/>
      <c r="F55" s="1379"/>
      <c r="G55" s="3551"/>
      <c r="H55" s="3479"/>
      <c r="I55" s="3479"/>
      <c r="J55" s="3479"/>
      <c r="K55" s="3479"/>
      <c r="L55" s="3479"/>
      <c r="M55" s="3479"/>
      <c r="N55" s="3480"/>
      <c r="O55" s="3518"/>
      <c r="P55" s="3505"/>
      <c r="Q55" s="3506"/>
      <c r="R55" s="3507"/>
      <c r="S55" s="3510"/>
      <c r="T55" s="3469"/>
      <c r="U55" s="3511"/>
      <c r="V55" s="3469"/>
      <c r="W55" s="3469"/>
      <c r="X55" s="3469"/>
      <c r="Y55" s="3469"/>
      <c r="Z55" s="3469"/>
      <c r="AA55" s="3469"/>
      <c r="AB55" s="3469"/>
      <c r="AC55" s="3469"/>
      <c r="AD55" s="3471"/>
    </row>
    <row r="56" spans="1:30" s="195" customFormat="1" ht="35.1" customHeight="1" thickBot="1">
      <c r="A56" s="1391" t="s">
        <v>1348</v>
      </c>
      <c r="B56" s="1407"/>
      <c r="C56" s="1408"/>
      <c r="D56" s="1408"/>
      <c r="E56" s="1408"/>
      <c r="F56" s="1409"/>
      <c r="G56" s="1410"/>
      <c r="H56" s="1410"/>
      <c r="I56" s="1410"/>
      <c r="J56" s="1410"/>
      <c r="K56" s="1410"/>
      <c r="L56" s="1411"/>
      <c r="M56" s="1411"/>
      <c r="N56" s="1411"/>
      <c r="O56" s="1409"/>
      <c r="P56" s="1411"/>
      <c r="Q56" s="1411"/>
      <c r="R56" s="1411"/>
      <c r="S56" s="1404"/>
      <c r="T56" s="1404"/>
      <c r="U56" s="1404"/>
      <c r="V56" s="1411"/>
      <c r="W56" s="1411"/>
      <c r="X56" s="1411"/>
      <c r="Y56" s="1411"/>
      <c r="Z56" s="1411"/>
      <c r="AA56" s="1411"/>
      <c r="AB56" s="1412"/>
      <c r="AC56" s="1411"/>
      <c r="AD56" s="1413"/>
    </row>
    <row r="57" spans="1:30" s="195" customFormat="1" ht="15.95" customHeight="1">
      <c r="A57" s="1361"/>
      <c r="B57" s="3472" t="s">
        <v>308</v>
      </c>
      <c r="C57" s="3473"/>
      <c r="D57" s="3473"/>
      <c r="E57" s="3474"/>
      <c r="F57" s="1389"/>
      <c r="G57" s="3481" t="s">
        <v>323</v>
      </c>
      <c r="H57" s="3473"/>
      <c r="I57" s="3473"/>
      <c r="J57" s="3473"/>
      <c r="K57" s="3473"/>
      <c r="L57" s="3473"/>
      <c r="M57" s="3473"/>
      <c r="N57" s="3474"/>
      <c r="O57" s="3490"/>
      <c r="P57" s="3491"/>
      <c r="Q57" s="3491"/>
      <c r="R57" s="3491" t="s">
        <v>115</v>
      </c>
      <c r="S57" s="3491"/>
      <c r="T57" s="3491" t="s">
        <v>116</v>
      </c>
      <c r="U57" s="3491" t="s">
        <v>304</v>
      </c>
      <c r="V57" s="3491"/>
      <c r="W57" s="3491"/>
      <c r="X57" s="3490" t="s">
        <v>305</v>
      </c>
      <c r="Y57" s="3494"/>
      <c r="Z57" s="3473"/>
      <c r="AA57" s="3473"/>
      <c r="AB57" s="3473"/>
      <c r="AC57" s="3473"/>
      <c r="AD57" s="3496"/>
    </row>
    <row r="58" spans="1:30" s="195" customFormat="1" ht="15.95" customHeight="1">
      <c r="A58" s="1361"/>
      <c r="B58" s="3475"/>
      <c r="C58" s="3476"/>
      <c r="D58" s="3476"/>
      <c r="E58" s="3477"/>
      <c r="F58" s="3499"/>
      <c r="G58" s="3484"/>
      <c r="H58" s="3476"/>
      <c r="I58" s="3476"/>
      <c r="J58" s="3476"/>
      <c r="K58" s="3476"/>
      <c r="L58" s="3476"/>
      <c r="M58" s="3476"/>
      <c r="N58" s="3477"/>
      <c r="O58" s="3492"/>
      <c r="P58" s="3493"/>
      <c r="Q58" s="3493"/>
      <c r="R58" s="3493"/>
      <c r="S58" s="3493"/>
      <c r="T58" s="3493"/>
      <c r="U58" s="3493"/>
      <c r="V58" s="3493"/>
      <c r="W58" s="3493"/>
      <c r="X58" s="3492"/>
      <c r="Y58" s="3495"/>
      <c r="Z58" s="3497"/>
      <c r="AA58" s="3497"/>
      <c r="AB58" s="3497"/>
      <c r="AC58" s="3497"/>
      <c r="AD58" s="3498"/>
    </row>
    <row r="59" spans="1:30" s="195" customFormat="1" ht="15.95" customHeight="1">
      <c r="A59" s="1361"/>
      <c r="B59" s="3475"/>
      <c r="C59" s="3476"/>
      <c r="D59" s="3476"/>
      <c r="E59" s="3477"/>
      <c r="F59" s="3500"/>
      <c r="G59" s="3484"/>
      <c r="H59" s="3476"/>
      <c r="I59" s="3476"/>
      <c r="J59" s="3476"/>
      <c r="K59" s="3476"/>
      <c r="L59" s="3476"/>
      <c r="M59" s="3476"/>
      <c r="N59" s="3477"/>
      <c r="O59" s="3517"/>
      <c r="P59" s="3502" t="s">
        <v>309</v>
      </c>
      <c r="Q59" s="3503"/>
      <c r="R59" s="3504"/>
      <c r="S59" s="3508" t="s">
        <v>343</v>
      </c>
      <c r="T59" s="3468"/>
      <c r="U59" s="3509"/>
      <c r="V59" s="3468"/>
      <c r="W59" s="3468"/>
      <c r="X59" s="3468"/>
      <c r="Y59" s="3468" t="s">
        <v>115</v>
      </c>
      <c r="Z59" s="3468"/>
      <c r="AA59" s="3468" t="s">
        <v>116</v>
      </c>
      <c r="AB59" s="3468"/>
      <c r="AC59" s="3468" t="s">
        <v>117</v>
      </c>
      <c r="AD59" s="3470"/>
    </row>
    <row r="60" spans="1:30" s="195" customFormat="1" ht="15.95" customHeight="1" thickBot="1">
      <c r="A60" s="1378"/>
      <c r="B60" s="3478"/>
      <c r="C60" s="3479"/>
      <c r="D60" s="3479"/>
      <c r="E60" s="3480"/>
      <c r="F60" s="1379"/>
      <c r="G60" s="3551"/>
      <c r="H60" s="3479"/>
      <c r="I60" s="3479"/>
      <c r="J60" s="3479"/>
      <c r="K60" s="3479"/>
      <c r="L60" s="3479"/>
      <c r="M60" s="3479"/>
      <c r="N60" s="3480"/>
      <c r="O60" s="3518"/>
      <c r="P60" s="3505"/>
      <c r="Q60" s="3506"/>
      <c r="R60" s="3507"/>
      <c r="S60" s="3510"/>
      <c r="T60" s="3469"/>
      <c r="U60" s="3511"/>
      <c r="V60" s="3469"/>
      <c r="W60" s="3469"/>
      <c r="X60" s="3469"/>
      <c r="Y60" s="3469"/>
      <c r="Z60" s="3469"/>
      <c r="AA60" s="3469"/>
      <c r="AB60" s="3469"/>
      <c r="AC60" s="3469"/>
      <c r="AD60" s="3471"/>
    </row>
    <row r="61" spans="1:30" ht="35.1" customHeight="1" thickBot="1">
      <c r="A61" s="1391" t="s">
        <v>1347</v>
      </c>
      <c r="B61" s="1362"/>
      <c r="C61" s="1363"/>
      <c r="D61" s="1363"/>
      <c r="E61" s="1363"/>
      <c r="F61" s="1363"/>
      <c r="G61" s="1363"/>
      <c r="H61" s="1363"/>
      <c r="I61" s="1363"/>
      <c r="J61" s="1363"/>
      <c r="K61" s="1363"/>
      <c r="L61" s="1363"/>
      <c r="M61" s="1363"/>
      <c r="N61" s="1363"/>
      <c r="O61" s="1363"/>
      <c r="P61" s="1363"/>
      <c r="Q61" s="1363"/>
      <c r="R61" s="1363"/>
      <c r="S61" s="1414"/>
      <c r="T61" s="1414"/>
      <c r="U61" s="1414"/>
      <c r="V61" s="1363"/>
      <c r="W61" s="1363"/>
      <c r="X61" s="1363"/>
      <c r="Y61" s="1363"/>
      <c r="Z61" s="1363"/>
      <c r="AA61" s="1363"/>
      <c r="AB61" s="1363"/>
      <c r="AC61" s="1363"/>
      <c r="AD61" s="1392"/>
    </row>
    <row r="62" spans="1:30" ht="35.1" customHeight="1">
      <c r="A62" s="1361"/>
      <c r="B62" s="3570" t="s">
        <v>324</v>
      </c>
      <c r="C62" s="3571"/>
      <c r="D62" s="3571"/>
      <c r="E62" s="3571"/>
      <c r="F62" s="3572"/>
      <c r="G62" s="3573"/>
      <c r="H62" s="3573"/>
      <c r="I62" s="3573"/>
      <c r="J62" s="3573"/>
      <c r="K62" s="3573"/>
      <c r="L62" s="3573"/>
      <c r="M62" s="3573"/>
      <c r="N62" s="3573"/>
      <c r="O62" s="3573"/>
      <c r="P62" s="3573"/>
      <c r="Q62" s="3573"/>
      <c r="R62" s="3573"/>
      <c r="S62" s="3573"/>
      <c r="T62" s="3573"/>
      <c r="U62" s="3573"/>
      <c r="V62" s="3573"/>
      <c r="W62" s="3573"/>
      <c r="X62" s="3573"/>
      <c r="Y62" s="3573"/>
      <c r="Z62" s="3573"/>
      <c r="AA62" s="3573"/>
      <c r="AB62" s="3573"/>
      <c r="AC62" s="3573"/>
      <c r="AD62" s="3574"/>
    </row>
    <row r="63" spans="1:30" ht="35.1" customHeight="1">
      <c r="A63" s="1361"/>
      <c r="B63" s="3575" t="s">
        <v>325</v>
      </c>
      <c r="C63" s="3576"/>
      <c r="D63" s="3576"/>
      <c r="E63" s="3577"/>
      <c r="F63" s="3578"/>
      <c r="G63" s="3579"/>
      <c r="H63" s="3579"/>
      <c r="I63" s="3579"/>
      <c r="J63" s="3579"/>
      <c r="K63" s="3579"/>
      <c r="L63" s="3579"/>
      <c r="M63" s="3579"/>
      <c r="N63" s="3579"/>
      <c r="O63" s="3579"/>
      <c r="P63" s="3579"/>
      <c r="Q63" s="3579"/>
      <c r="R63" s="3579"/>
      <c r="S63" s="3579"/>
      <c r="T63" s="3579"/>
      <c r="U63" s="3579"/>
      <c r="V63" s="3579"/>
      <c r="W63" s="3579"/>
      <c r="X63" s="3579"/>
      <c r="Y63" s="3579"/>
      <c r="Z63" s="3579"/>
      <c r="AA63" s="3579"/>
      <c r="AB63" s="3579"/>
      <c r="AC63" s="3579"/>
      <c r="AD63" s="3580"/>
    </row>
    <row r="64" spans="1:30" ht="15.95" customHeight="1">
      <c r="A64" s="1361"/>
      <c r="B64" s="3581" t="s">
        <v>308</v>
      </c>
      <c r="C64" s="3549"/>
      <c r="D64" s="3549"/>
      <c r="E64" s="3550"/>
      <c r="F64" s="1367"/>
      <c r="G64" s="3539" t="s">
        <v>326</v>
      </c>
      <c r="H64" s="3549"/>
      <c r="I64" s="3549"/>
      <c r="J64" s="3549"/>
      <c r="K64" s="3549"/>
      <c r="L64" s="3549"/>
      <c r="M64" s="3549"/>
      <c r="N64" s="3550"/>
      <c r="O64" s="3508"/>
      <c r="P64" s="3468"/>
      <c r="Q64" s="3468"/>
      <c r="R64" s="3468" t="s">
        <v>115</v>
      </c>
      <c r="S64" s="3468"/>
      <c r="T64" s="3468" t="s">
        <v>116</v>
      </c>
      <c r="U64" s="3468" t="s">
        <v>304</v>
      </c>
      <c r="V64" s="3468"/>
      <c r="W64" s="3468"/>
      <c r="X64" s="3508" t="s">
        <v>305</v>
      </c>
      <c r="Y64" s="3509"/>
      <c r="Z64" s="3549"/>
      <c r="AA64" s="3549"/>
      <c r="AB64" s="3549"/>
      <c r="AC64" s="3549"/>
      <c r="AD64" s="3569"/>
    </row>
    <row r="65" spans="1:30" ht="15.95" customHeight="1">
      <c r="A65" s="1361"/>
      <c r="B65" s="3475"/>
      <c r="C65" s="3476"/>
      <c r="D65" s="3476"/>
      <c r="E65" s="3477"/>
      <c r="F65" s="3499"/>
      <c r="G65" s="3484"/>
      <c r="H65" s="3476"/>
      <c r="I65" s="3476"/>
      <c r="J65" s="3476"/>
      <c r="K65" s="3476"/>
      <c r="L65" s="3476"/>
      <c r="M65" s="3476"/>
      <c r="N65" s="3477"/>
      <c r="O65" s="3492"/>
      <c r="P65" s="3493"/>
      <c r="Q65" s="3493"/>
      <c r="R65" s="3493"/>
      <c r="S65" s="3493"/>
      <c r="T65" s="3493"/>
      <c r="U65" s="3493"/>
      <c r="V65" s="3493"/>
      <c r="W65" s="3493"/>
      <c r="X65" s="3492"/>
      <c r="Y65" s="3495"/>
      <c r="Z65" s="3497"/>
      <c r="AA65" s="3497"/>
      <c r="AB65" s="3497"/>
      <c r="AC65" s="3497"/>
      <c r="AD65" s="3498"/>
    </row>
    <row r="66" spans="1:30" ht="15.95" customHeight="1">
      <c r="A66" s="1361"/>
      <c r="B66" s="3475"/>
      <c r="C66" s="3476"/>
      <c r="D66" s="3476"/>
      <c r="E66" s="3477"/>
      <c r="F66" s="3500"/>
      <c r="G66" s="3484"/>
      <c r="H66" s="3476"/>
      <c r="I66" s="3476"/>
      <c r="J66" s="3476"/>
      <c r="K66" s="3476"/>
      <c r="L66" s="3476"/>
      <c r="M66" s="3476"/>
      <c r="N66" s="3477"/>
      <c r="O66" s="3517"/>
      <c r="P66" s="3502" t="s">
        <v>309</v>
      </c>
      <c r="Q66" s="3503"/>
      <c r="R66" s="3504"/>
      <c r="S66" s="3508" t="s">
        <v>343</v>
      </c>
      <c r="T66" s="3468"/>
      <c r="U66" s="3509"/>
      <c r="V66" s="3468"/>
      <c r="W66" s="3468"/>
      <c r="X66" s="3468"/>
      <c r="Y66" s="3468" t="s">
        <v>115</v>
      </c>
      <c r="Z66" s="3468"/>
      <c r="AA66" s="3468" t="s">
        <v>116</v>
      </c>
      <c r="AB66" s="3468"/>
      <c r="AC66" s="3468" t="s">
        <v>117</v>
      </c>
      <c r="AD66" s="3470"/>
    </row>
    <row r="67" spans="1:30" ht="15.95" customHeight="1" thickBot="1">
      <c r="A67" s="1378"/>
      <c r="B67" s="3478"/>
      <c r="C67" s="3479"/>
      <c r="D67" s="3479"/>
      <c r="E67" s="3480"/>
      <c r="F67" s="1379"/>
      <c r="G67" s="3551"/>
      <c r="H67" s="3479"/>
      <c r="I67" s="3479"/>
      <c r="J67" s="3479"/>
      <c r="K67" s="3479"/>
      <c r="L67" s="3479"/>
      <c r="M67" s="3479"/>
      <c r="N67" s="3480"/>
      <c r="O67" s="3518"/>
      <c r="P67" s="3505"/>
      <c r="Q67" s="3506"/>
      <c r="R67" s="3507"/>
      <c r="S67" s="3510"/>
      <c r="T67" s="3469"/>
      <c r="U67" s="3511"/>
      <c r="V67" s="3469"/>
      <c r="W67" s="3469"/>
      <c r="X67" s="3469"/>
      <c r="Y67" s="3469"/>
      <c r="Z67" s="3469"/>
      <c r="AA67" s="3469"/>
      <c r="AB67" s="3469"/>
      <c r="AC67" s="3469"/>
      <c r="AD67" s="3471"/>
    </row>
    <row r="68" spans="1:30" s="195" customFormat="1" ht="35.1" customHeight="1" thickBot="1">
      <c r="A68" s="1399" t="s">
        <v>1346</v>
      </c>
      <c r="B68" s="1400"/>
      <c r="C68" s="1401"/>
      <c r="D68" s="1401"/>
      <c r="E68" s="1401"/>
      <c r="F68" s="1402"/>
      <c r="G68" s="1403"/>
      <c r="H68" s="1403"/>
      <c r="I68" s="1403"/>
      <c r="J68" s="1403"/>
      <c r="K68" s="1403"/>
      <c r="L68" s="1404"/>
      <c r="M68" s="1404"/>
      <c r="N68" s="1404"/>
      <c r="O68" s="1402"/>
      <c r="P68" s="1404"/>
      <c r="Q68" s="1404"/>
      <c r="R68" s="1404"/>
      <c r="S68" s="1404"/>
      <c r="T68" s="1404"/>
      <c r="U68" s="1404"/>
      <c r="V68" s="1404"/>
      <c r="W68" s="1404"/>
      <c r="X68" s="1404"/>
      <c r="Y68" s="1404"/>
      <c r="Z68" s="1404"/>
      <c r="AA68" s="1404"/>
      <c r="AB68" s="1405"/>
      <c r="AC68" s="1404"/>
      <c r="AD68" s="1406"/>
    </row>
    <row r="69" spans="1:30" s="195" customFormat="1" ht="12.75" customHeight="1">
      <c r="A69" s="1361"/>
      <c r="B69" s="3472" t="s">
        <v>308</v>
      </c>
      <c r="C69" s="3473"/>
      <c r="D69" s="3473"/>
      <c r="E69" s="3474"/>
      <c r="F69" s="1389"/>
      <c r="G69" s="3481" t="s">
        <v>608</v>
      </c>
      <c r="H69" s="3473"/>
      <c r="I69" s="3473"/>
      <c r="J69" s="3473"/>
      <c r="K69" s="3473"/>
      <c r="L69" s="3473"/>
      <c r="M69" s="3473"/>
      <c r="N69" s="3474"/>
      <c r="O69" s="3490"/>
      <c r="P69" s="3491"/>
      <c r="Q69" s="3491"/>
      <c r="R69" s="3491" t="s">
        <v>115</v>
      </c>
      <c r="S69" s="3491"/>
      <c r="T69" s="3491" t="s">
        <v>116</v>
      </c>
      <c r="U69" s="3491" t="s">
        <v>304</v>
      </c>
      <c r="V69" s="3491"/>
      <c r="W69" s="3491"/>
      <c r="X69" s="3490" t="s">
        <v>305</v>
      </c>
      <c r="Y69" s="3494"/>
      <c r="Z69" s="3473"/>
      <c r="AA69" s="3473"/>
      <c r="AB69" s="3473"/>
      <c r="AC69" s="3473"/>
      <c r="AD69" s="3496"/>
    </row>
    <row r="70" spans="1:30" s="195" customFormat="1" ht="36" customHeight="1">
      <c r="A70" s="1361"/>
      <c r="B70" s="3475"/>
      <c r="C70" s="3476"/>
      <c r="D70" s="3476"/>
      <c r="E70" s="3477"/>
      <c r="F70" s="1370"/>
      <c r="G70" s="3484"/>
      <c r="H70" s="3476"/>
      <c r="I70" s="3476"/>
      <c r="J70" s="3476"/>
      <c r="K70" s="3476"/>
      <c r="L70" s="3476"/>
      <c r="M70" s="3476"/>
      <c r="N70" s="3477"/>
      <c r="O70" s="3492"/>
      <c r="P70" s="3493"/>
      <c r="Q70" s="3493"/>
      <c r="R70" s="3493"/>
      <c r="S70" s="3493"/>
      <c r="T70" s="3493"/>
      <c r="U70" s="3493"/>
      <c r="V70" s="3493"/>
      <c r="W70" s="3493"/>
      <c r="X70" s="3492"/>
      <c r="Y70" s="3495"/>
      <c r="Z70" s="3497"/>
      <c r="AA70" s="3497"/>
      <c r="AB70" s="3497"/>
      <c r="AC70" s="3497"/>
      <c r="AD70" s="3498"/>
    </row>
    <row r="71" spans="1:30" s="195" customFormat="1" ht="36" customHeight="1" thickBot="1">
      <c r="A71" s="1378"/>
      <c r="B71" s="3478"/>
      <c r="C71" s="3479"/>
      <c r="D71" s="3479"/>
      <c r="E71" s="3480"/>
      <c r="F71" s="1379"/>
      <c r="G71" s="3551"/>
      <c r="H71" s="3479"/>
      <c r="I71" s="3479"/>
      <c r="J71" s="3479"/>
      <c r="K71" s="3479"/>
      <c r="L71" s="3479"/>
      <c r="M71" s="3479"/>
      <c r="N71" s="3480"/>
      <c r="O71" s="1415"/>
      <c r="P71" s="3505" t="s">
        <v>1669</v>
      </c>
      <c r="Q71" s="3506"/>
      <c r="R71" s="3507"/>
      <c r="S71" s="3510" t="s">
        <v>1670</v>
      </c>
      <c r="T71" s="3469"/>
      <c r="U71" s="3511"/>
      <c r="V71" s="3469"/>
      <c r="W71" s="3469"/>
      <c r="X71" s="1416"/>
      <c r="Y71" s="1416" t="s">
        <v>1671</v>
      </c>
      <c r="Z71" s="1416"/>
      <c r="AA71" s="1416" t="s">
        <v>1672</v>
      </c>
      <c r="AB71" s="1416"/>
      <c r="AC71" s="1416" t="s">
        <v>1673</v>
      </c>
      <c r="AD71" s="1417"/>
    </row>
    <row r="72" spans="1:30" ht="34.5" customHeight="1" thickBot="1">
      <c r="A72" s="3567" t="s">
        <v>1345</v>
      </c>
      <c r="B72" s="3568"/>
      <c r="C72" s="3568"/>
      <c r="D72" s="3568"/>
      <c r="E72" s="3568"/>
      <c r="F72" s="3568"/>
      <c r="G72" s="3568"/>
      <c r="H72" s="3568"/>
      <c r="I72" s="3568"/>
      <c r="J72" s="3568"/>
      <c r="K72" s="3568"/>
      <c r="L72" s="3568"/>
      <c r="M72" s="3568"/>
      <c r="N72" s="3568"/>
      <c r="O72" s="3568"/>
      <c r="P72" s="1403"/>
      <c r="Q72" s="1403"/>
      <c r="R72" s="1403"/>
      <c r="S72" s="1404"/>
      <c r="T72" s="1404"/>
      <c r="U72" s="1404"/>
      <c r="V72" s="1404"/>
      <c r="W72" s="1404"/>
      <c r="X72" s="1404"/>
      <c r="Y72" s="1404"/>
      <c r="Z72" s="1404"/>
      <c r="AA72" s="1404"/>
      <c r="AB72" s="1404"/>
      <c r="AC72" s="1404"/>
      <c r="AD72" s="1418"/>
    </row>
    <row r="73" spans="1:30" ht="18" customHeight="1">
      <c r="A73" s="1361"/>
      <c r="B73" s="3472" t="s">
        <v>308</v>
      </c>
      <c r="C73" s="3473"/>
      <c r="D73" s="3473"/>
      <c r="E73" s="3474"/>
      <c r="F73" s="1389"/>
      <c r="G73" s="3481" t="s">
        <v>1344</v>
      </c>
      <c r="H73" s="3482"/>
      <c r="I73" s="3482"/>
      <c r="J73" s="3482"/>
      <c r="K73" s="3482"/>
      <c r="L73" s="3482"/>
      <c r="M73" s="3482"/>
      <c r="N73" s="3483"/>
      <c r="O73" s="3490"/>
      <c r="P73" s="3491"/>
      <c r="Q73" s="3491"/>
      <c r="R73" s="3491" t="s">
        <v>115</v>
      </c>
      <c r="S73" s="3491"/>
      <c r="T73" s="3491" t="s">
        <v>116</v>
      </c>
      <c r="U73" s="3491" t="s">
        <v>304</v>
      </c>
      <c r="V73" s="3491"/>
      <c r="W73" s="3491"/>
      <c r="X73" s="3490" t="s">
        <v>305</v>
      </c>
      <c r="Y73" s="3494"/>
      <c r="Z73" s="3473"/>
      <c r="AA73" s="3473"/>
      <c r="AB73" s="3473"/>
      <c r="AC73" s="3473"/>
      <c r="AD73" s="3496"/>
    </row>
    <row r="74" spans="1:30" ht="18" customHeight="1">
      <c r="A74" s="1361"/>
      <c r="B74" s="3475"/>
      <c r="C74" s="3476"/>
      <c r="D74" s="3476"/>
      <c r="E74" s="3477"/>
      <c r="F74" s="3499"/>
      <c r="G74" s="3484"/>
      <c r="H74" s="3485"/>
      <c r="I74" s="3485"/>
      <c r="J74" s="3485"/>
      <c r="K74" s="3485"/>
      <c r="L74" s="3485"/>
      <c r="M74" s="3485"/>
      <c r="N74" s="3486"/>
      <c r="O74" s="3492"/>
      <c r="P74" s="3493"/>
      <c r="Q74" s="3493"/>
      <c r="R74" s="3493"/>
      <c r="S74" s="3493"/>
      <c r="T74" s="3493"/>
      <c r="U74" s="3493"/>
      <c r="V74" s="3493"/>
      <c r="W74" s="3493"/>
      <c r="X74" s="3492"/>
      <c r="Y74" s="3495"/>
      <c r="Z74" s="3497"/>
      <c r="AA74" s="3497"/>
      <c r="AB74" s="3497"/>
      <c r="AC74" s="3497"/>
      <c r="AD74" s="3498"/>
    </row>
    <row r="75" spans="1:30" ht="18" customHeight="1">
      <c r="A75" s="1361"/>
      <c r="B75" s="3475"/>
      <c r="C75" s="3476"/>
      <c r="D75" s="3476"/>
      <c r="E75" s="3477"/>
      <c r="F75" s="3500"/>
      <c r="G75" s="3484"/>
      <c r="H75" s="3485"/>
      <c r="I75" s="3485"/>
      <c r="J75" s="3485"/>
      <c r="K75" s="3485"/>
      <c r="L75" s="3485"/>
      <c r="M75" s="3485"/>
      <c r="N75" s="3486"/>
      <c r="O75" s="3517"/>
      <c r="P75" s="3502" t="s">
        <v>309</v>
      </c>
      <c r="Q75" s="3503"/>
      <c r="R75" s="3504"/>
      <c r="S75" s="3508" t="s">
        <v>343</v>
      </c>
      <c r="T75" s="3468"/>
      <c r="U75" s="3509"/>
      <c r="V75" s="3468"/>
      <c r="W75" s="3468"/>
      <c r="X75" s="3468"/>
      <c r="Y75" s="3468" t="s">
        <v>115</v>
      </c>
      <c r="Z75" s="3468"/>
      <c r="AA75" s="3468" t="s">
        <v>116</v>
      </c>
      <c r="AB75" s="3468"/>
      <c r="AC75" s="3468" t="s">
        <v>117</v>
      </c>
      <c r="AD75" s="3470"/>
    </row>
    <row r="76" spans="1:30" ht="18" customHeight="1">
      <c r="A76" s="1361"/>
      <c r="B76" s="3475"/>
      <c r="C76" s="3476"/>
      <c r="D76" s="3476"/>
      <c r="E76" s="3477"/>
      <c r="F76" s="1390"/>
      <c r="G76" s="3484"/>
      <c r="H76" s="3485"/>
      <c r="I76" s="3485"/>
      <c r="J76" s="3485"/>
      <c r="K76" s="3485"/>
      <c r="L76" s="3485"/>
      <c r="M76" s="3485"/>
      <c r="N76" s="3486"/>
      <c r="O76" s="3566"/>
      <c r="P76" s="3522"/>
      <c r="Q76" s="3523"/>
      <c r="R76" s="3524"/>
      <c r="S76" s="3525"/>
      <c r="T76" s="3519"/>
      <c r="U76" s="3526"/>
      <c r="V76" s="3519"/>
      <c r="W76" s="3519"/>
      <c r="X76" s="3519"/>
      <c r="Y76" s="3519"/>
      <c r="Z76" s="3519"/>
      <c r="AA76" s="3519"/>
      <c r="AB76" s="3519"/>
      <c r="AC76" s="3519"/>
      <c r="AD76" s="3520"/>
    </row>
    <row r="77" spans="1:30" ht="18" customHeight="1">
      <c r="A77" s="1361"/>
      <c r="B77" s="3475"/>
      <c r="C77" s="3476"/>
      <c r="D77" s="3476"/>
      <c r="E77" s="3477"/>
      <c r="F77" s="1367"/>
      <c r="G77" s="3539" t="s">
        <v>1343</v>
      </c>
      <c r="H77" s="3540"/>
      <c r="I77" s="3540"/>
      <c r="J77" s="3540"/>
      <c r="K77" s="3540"/>
      <c r="L77" s="3540"/>
      <c r="M77" s="3540"/>
      <c r="N77" s="3541"/>
      <c r="O77" s="3508"/>
      <c r="P77" s="3468"/>
      <c r="Q77" s="3468"/>
      <c r="R77" s="3468" t="s">
        <v>115</v>
      </c>
      <c r="S77" s="3468"/>
      <c r="T77" s="3468" t="s">
        <v>116</v>
      </c>
      <c r="U77" s="3468" t="s">
        <v>304</v>
      </c>
      <c r="V77" s="3468"/>
      <c r="W77" s="3468"/>
      <c r="X77" s="3508" t="s">
        <v>305</v>
      </c>
      <c r="Y77" s="3509"/>
      <c r="Z77" s="3549"/>
      <c r="AA77" s="3549"/>
      <c r="AB77" s="3549"/>
      <c r="AC77" s="3549"/>
      <c r="AD77" s="3569"/>
    </row>
    <row r="78" spans="1:30" ht="18" customHeight="1">
      <c r="A78" s="1361"/>
      <c r="B78" s="3475"/>
      <c r="C78" s="3476"/>
      <c r="D78" s="3476"/>
      <c r="E78" s="3477"/>
      <c r="F78" s="3499"/>
      <c r="G78" s="3484"/>
      <c r="H78" s="3485"/>
      <c r="I78" s="3485"/>
      <c r="J78" s="3485"/>
      <c r="K78" s="3485"/>
      <c r="L78" s="3485"/>
      <c r="M78" s="3485"/>
      <c r="N78" s="3486"/>
      <c r="O78" s="3492"/>
      <c r="P78" s="3493"/>
      <c r="Q78" s="3493"/>
      <c r="R78" s="3493"/>
      <c r="S78" s="3493"/>
      <c r="T78" s="3493"/>
      <c r="U78" s="3493"/>
      <c r="V78" s="3493"/>
      <c r="W78" s="3493"/>
      <c r="X78" s="3492"/>
      <c r="Y78" s="3495"/>
      <c r="Z78" s="3497"/>
      <c r="AA78" s="3497"/>
      <c r="AB78" s="3497"/>
      <c r="AC78" s="3497"/>
      <c r="AD78" s="3498"/>
    </row>
    <row r="79" spans="1:30" ht="18" customHeight="1">
      <c r="A79" s="1361"/>
      <c r="B79" s="3475"/>
      <c r="C79" s="3476"/>
      <c r="D79" s="3476"/>
      <c r="E79" s="3477"/>
      <c r="F79" s="3500"/>
      <c r="G79" s="3484"/>
      <c r="H79" s="3485"/>
      <c r="I79" s="3485"/>
      <c r="J79" s="3485"/>
      <c r="K79" s="3485"/>
      <c r="L79" s="3485"/>
      <c r="M79" s="3485"/>
      <c r="N79" s="3486"/>
      <c r="O79" s="3517"/>
      <c r="P79" s="3502" t="s">
        <v>309</v>
      </c>
      <c r="Q79" s="3503"/>
      <c r="R79" s="3504"/>
      <c r="S79" s="3508" t="s">
        <v>343</v>
      </c>
      <c r="T79" s="3468"/>
      <c r="U79" s="3509"/>
      <c r="V79" s="3468"/>
      <c r="W79" s="3468"/>
      <c r="X79" s="3468"/>
      <c r="Y79" s="3468" t="s">
        <v>115</v>
      </c>
      <c r="Z79" s="3468"/>
      <c r="AA79" s="3468" t="s">
        <v>116</v>
      </c>
      <c r="AB79" s="3468"/>
      <c r="AC79" s="3468" t="s">
        <v>117</v>
      </c>
      <c r="AD79" s="3470"/>
    </row>
    <row r="80" spans="1:30" ht="18" customHeight="1" thickBot="1">
      <c r="A80" s="1361"/>
      <c r="B80" s="3478"/>
      <c r="C80" s="3479"/>
      <c r="D80" s="3479"/>
      <c r="E80" s="3480"/>
      <c r="F80" s="1379"/>
      <c r="G80" s="3487"/>
      <c r="H80" s="3488"/>
      <c r="I80" s="3488"/>
      <c r="J80" s="3488"/>
      <c r="K80" s="3488"/>
      <c r="L80" s="3488"/>
      <c r="M80" s="3488"/>
      <c r="N80" s="3489"/>
      <c r="O80" s="3518"/>
      <c r="P80" s="3505"/>
      <c r="Q80" s="3506"/>
      <c r="R80" s="3507"/>
      <c r="S80" s="3510"/>
      <c r="T80" s="3469"/>
      <c r="U80" s="3511"/>
      <c r="V80" s="3469"/>
      <c r="W80" s="3469"/>
      <c r="X80" s="3469"/>
      <c r="Y80" s="3469"/>
      <c r="Z80" s="3469"/>
      <c r="AA80" s="3469"/>
      <c r="AB80" s="3469"/>
      <c r="AC80" s="3469"/>
      <c r="AD80" s="3471"/>
    </row>
    <row r="81" spans="1:30" s="195" customFormat="1" ht="35.1" customHeight="1" thickBot="1">
      <c r="A81" s="1419" t="s">
        <v>1342</v>
      </c>
      <c r="B81" s="1420"/>
      <c r="C81" s="1421"/>
      <c r="D81" s="1421"/>
      <c r="E81" s="1421"/>
      <c r="F81" s="1422"/>
      <c r="G81" s="1423"/>
      <c r="H81" s="1423"/>
      <c r="I81" s="1423"/>
      <c r="J81" s="1423"/>
      <c r="K81" s="1423"/>
      <c r="L81" s="1424"/>
      <c r="M81" s="1424"/>
      <c r="N81" s="1424"/>
      <c r="O81" s="1424"/>
      <c r="P81" s="1424"/>
      <c r="Q81" s="1424"/>
      <c r="R81" s="1424"/>
      <c r="S81" s="1424"/>
      <c r="T81" s="1424"/>
      <c r="U81" s="1424"/>
      <c r="V81" s="1424"/>
      <c r="W81" s="1424"/>
      <c r="X81" s="1424"/>
      <c r="Y81" s="1424"/>
      <c r="Z81" s="1424"/>
      <c r="AA81" s="1424"/>
      <c r="AB81" s="1424"/>
      <c r="AC81" s="1424"/>
      <c r="AD81" s="1425"/>
    </row>
    <row r="82" spans="1:30" s="195" customFormat="1" ht="41.25" customHeight="1">
      <c r="A82" s="1380"/>
      <c r="B82" s="3475" t="s">
        <v>308</v>
      </c>
      <c r="C82" s="3476"/>
      <c r="D82" s="3476"/>
      <c r="E82" s="3477"/>
      <c r="F82" s="1390"/>
      <c r="G82" s="3484" t="s">
        <v>1578</v>
      </c>
      <c r="H82" s="3485"/>
      <c r="I82" s="3486"/>
      <c r="J82" s="3555" t="s">
        <v>517</v>
      </c>
      <c r="K82" s="3484"/>
      <c r="L82" s="3485"/>
      <c r="M82" s="3485"/>
      <c r="N82" s="3486"/>
      <c r="O82" s="3493"/>
      <c r="P82" s="3493"/>
      <c r="Q82" s="1426"/>
      <c r="R82" s="1426" t="s">
        <v>115</v>
      </c>
      <c r="S82" s="1426"/>
      <c r="T82" s="1426" t="s">
        <v>116</v>
      </c>
      <c r="U82" s="3493" t="s">
        <v>304</v>
      </c>
      <c r="V82" s="3493"/>
      <c r="W82" s="3495"/>
      <c r="X82" s="3545" t="s">
        <v>305</v>
      </c>
      <c r="Y82" s="3545"/>
      <c r="Z82" s="3546"/>
      <c r="AA82" s="3546"/>
      <c r="AB82" s="3546"/>
      <c r="AC82" s="3546"/>
      <c r="AD82" s="3547"/>
    </row>
    <row r="83" spans="1:30" s="195" customFormat="1" ht="41.25" customHeight="1">
      <c r="A83" s="1380"/>
      <c r="B83" s="3475"/>
      <c r="C83" s="3476"/>
      <c r="D83" s="3476"/>
      <c r="E83" s="3477"/>
      <c r="F83" s="1368"/>
      <c r="G83" s="3484"/>
      <c r="H83" s="3485"/>
      <c r="I83" s="3486"/>
      <c r="J83" s="3555"/>
      <c r="K83" s="3542"/>
      <c r="L83" s="3543"/>
      <c r="M83" s="3543"/>
      <c r="N83" s="3544"/>
      <c r="O83" s="1427"/>
      <c r="P83" s="3502" t="s">
        <v>521</v>
      </c>
      <c r="Q83" s="3468"/>
      <c r="R83" s="3509"/>
      <c r="S83" s="3508" t="s">
        <v>343</v>
      </c>
      <c r="T83" s="3468"/>
      <c r="U83" s="3509"/>
      <c r="V83" s="3508"/>
      <c r="W83" s="3468"/>
      <c r="X83" s="1372"/>
      <c r="Y83" s="1372" t="s">
        <v>115</v>
      </c>
      <c r="Z83" s="1372"/>
      <c r="AA83" s="1372" t="s">
        <v>116</v>
      </c>
      <c r="AB83" s="1372"/>
      <c r="AC83" s="1372" t="s">
        <v>522</v>
      </c>
      <c r="AD83" s="1428"/>
    </row>
    <row r="84" spans="1:30" s="195" customFormat="1" ht="41.25" customHeight="1">
      <c r="A84" s="1380"/>
      <c r="B84" s="3475"/>
      <c r="C84" s="3476"/>
      <c r="D84" s="3476"/>
      <c r="E84" s="3477"/>
      <c r="F84" s="3499"/>
      <c r="G84" s="3484"/>
      <c r="H84" s="3485"/>
      <c r="I84" s="3486"/>
      <c r="J84" s="3555"/>
      <c r="K84" s="3539"/>
      <c r="L84" s="3540"/>
      <c r="M84" s="3540"/>
      <c r="N84" s="3541"/>
      <c r="O84" s="3553"/>
      <c r="P84" s="3553"/>
      <c r="Q84" s="1369"/>
      <c r="R84" s="1369" t="s">
        <v>115</v>
      </c>
      <c r="S84" s="1369"/>
      <c r="T84" s="1369" t="s">
        <v>116</v>
      </c>
      <c r="U84" s="3553" t="s">
        <v>304</v>
      </c>
      <c r="V84" s="3553"/>
      <c r="W84" s="3554"/>
      <c r="X84" s="3560" t="s">
        <v>305</v>
      </c>
      <c r="Y84" s="3560"/>
      <c r="Z84" s="3561"/>
      <c r="AA84" s="3561"/>
      <c r="AB84" s="3561"/>
      <c r="AC84" s="3561"/>
      <c r="AD84" s="3562"/>
    </row>
    <row r="85" spans="1:30" s="195" customFormat="1" ht="41.25" customHeight="1">
      <c r="A85" s="1380"/>
      <c r="B85" s="3475"/>
      <c r="C85" s="3476"/>
      <c r="D85" s="3476"/>
      <c r="E85" s="3477"/>
      <c r="F85" s="3500"/>
      <c r="G85" s="3484"/>
      <c r="H85" s="3485"/>
      <c r="I85" s="3486"/>
      <c r="J85" s="3555"/>
      <c r="K85" s="3542"/>
      <c r="L85" s="3543"/>
      <c r="M85" s="3543"/>
      <c r="N85" s="3544"/>
      <c r="O85" s="1427"/>
      <c r="P85" s="3502" t="s">
        <v>521</v>
      </c>
      <c r="Q85" s="3468"/>
      <c r="R85" s="3509"/>
      <c r="S85" s="3508" t="s">
        <v>343</v>
      </c>
      <c r="T85" s="3468"/>
      <c r="U85" s="3509"/>
      <c r="V85" s="3508"/>
      <c r="W85" s="3468"/>
      <c r="X85" s="1372"/>
      <c r="Y85" s="1372" t="s">
        <v>115</v>
      </c>
      <c r="Z85" s="1372"/>
      <c r="AA85" s="1372" t="s">
        <v>116</v>
      </c>
      <c r="AB85" s="1372"/>
      <c r="AC85" s="1372" t="s">
        <v>522</v>
      </c>
      <c r="AD85" s="1428"/>
    </row>
    <row r="86" spans="1:30" s="195" customFormat="1" ht="41.25" customHeight="1">
      <c r="A86" s="1380"/>
      <c r="B86" s="3475"/>
      <c r="C86" s="3476"/>
      <c r="D86" s="3476"/>
      <c r="E86" s="3477"/>
      <c r="F86" s="1367"/>
      <c r="G86" s="3484"/>
      <c r="H86" s="3485"/>
      <c r="I86" s="3486"/>
      <c r="J86" s="3555"/>
      <c r="K86" s="3548"/>
      <c r="L86" s="3549"/>
      <c r="M86" s="3549"/>
      <c r="N86" s="3550"/>
      <c r="O86" s="3552"/>
      <c r="P86" s="3553"/>
      <c r="Q86" s="1369"/>
      <c r="R86" s="1369" t="s">
        <v>115</v>
      </c>
      <c r="S86" s="1369"/>
      <c r="T86" s="1369" t="s">
        <v>116</v>
      </c>
      <c r="U86" s="3553" t="s">
        <v>304</v>
      </c>
      <c r="V86" s="3553"/>
      <c r="W86" s="3554"/>
      <c r="X86" s="3560" t="s">
        <v>305</v>
      </c>
      <c r="Y86" s="3560"/>
      <c r="Z86" s="3561"/>
      <c r="AA86" s="3561"/>
      <c r="AB86" s="3561"/>
      <c r="AC86" s="3561"/>
      <c r="AD86" s="3562"/>
    </row>
    <row r="87" spans="1:30" s="195" customFormat="1" ht="41.25" customHeight="1" thickBot="1">
      <c r="A87" s="1429"/>
      <c r="B87" s="3478"/>
      <c r="C87" s="3479"/>
      <c r="D87" s="3479"/>
      <c r="E87" s="3480"/>
      <c r="F87" s="1379"/>
      <c r="G87" s="3487"/>
      <c r="H87" s="3488"/>
      <c r="I87" s="3489"/>
      <c r="J87" s="3556"/>
      <c r="K87" s="3551"/>
      <c r="L87" s="3479"/>
      <c r="M87" s="3479"/>
      <c r="N87" s="3480"/>
      <c r="O87" s="1427"/>
      <c r="P87" s="3563" t="s">
        <v>521</v>
      </c>
      <c r="Q87" s="3564"/>
      <c r="R87" s="3565"/>
      <c r="S87" s="3557" t="s">
        <v>343</v>
      </c>
      <c r="T87" s="3558"/>
      <c r="U87" s="3559"/>
      <c r="V87" s="3557"/>
      <c r="W87" s="3558"/>
      <c r="X87" s="1372"/>
      <c r="Y87" s="1372" t="s">
        <v>115</v>
      </c>
      <c r="Z87" s="1372"/>
      <c r="AA87" s="1372" t="s">
        <v>116</v>
      </c>
      <c r="AB87" s="1372"/>
      <c r="AC87" s="1372" t="s">
        <v>522</v>
      </c>
      <c r="AD87" s="1428"/>
    </row>
    <row r="88" spans="1:30" s="195" customFormat="1" ht="35.1" customHeight="1" thickBot="1">
      <c r="A88" s="1419" t="s">
        <v>1341</v>
      </c>
      <c r="B88" s="1408"/>
      <c r="C88" s="1408"/>
      <c r="D88" s="1408"/>
      <c r="E88" s="1408"/>
      <c r="F88" s="1412"/>
      <c r="G88" s="1430"/>
      <c r="H88" s="1430"/>
      <c r="I88" s="1430"/>
      <c r="J88" s="1431"/>
      <c r="K88" s="1430"/>
      <c r="L88" s="1430"/>
      <c r="M88" s="1430"/>
      <c r="N88" s="1430"/>
      <c r="O88" s="1430"/>
      <c r="P88" s="1411"/>
      <c r="Q88" s="1411"/>
      <c r="R88" s="1411"/>
      <c r="S88" s="1411"/>
      <c r="T88" s="1411"/>
      <c r="U88" s="1411"/>
      <c r="V88" s="1411"/>
      <c r="W88" s="1411"/>
      <c r="X88" s="1411"/>
      <c r="Y88" s="1411"/>
      <c r="Z88" s="1411"/>
      <c r="AA88" s="1411"/>
      <c r="AB88" s="1411"/>
      <c r="AC88" s="1408"/>
      <c r="AD88" s="1432"/>
    </row>
    <row r="89" spans="1:30" s="195" customFormat="1" ht="18" customHeight="1">
      <c r="A89" s="1399"/>
      <c r="B89" s="3472" t="s">
        <v>308</v>
      </c>
      <c r="C89" s="3473"/>
      <c r="D89" s="3473"/>
      <c r="E89" s="3474"/>
      <c r="F89" s="1389"/>
      <c r="G89" s="3527" t="s">
        <v>1232</v>
      </c>
      <c r="H89" s="3527"/>
      <c r="I89" s="3527"/>
      <c r="J89" s="3512" t="s">
        <v>195</v>
      </c>
      <c r="K89" s="3530"/>
      <c r="L89" s="3531"/>
      <c r="M89" s="3531"/>
      <c r="N89" s="3532"/>
      <c r="O89" s="3490"/>
      <c r="P89" s="3491"/>
      <c r="Q89" s="3491"/>
      <c r="R89" s="3491" t="s">
        <v>115</v>
      </c>
      <c r="S89" s="3491"/>
      <c r="T89" s="3491" t="s">
        <v>116</v>
      </c>
      <c r="U89" s="3491" t="s">
        <v>304</v>
      </c>
      <c r="V89" s="3491"/>
      <c r="W89" s="3494"/>
      <c r="X89" s="3490" t="s">
        <v>305</v>
      </c>
      <c r="Y89" s="3494"/>
      <c r="Z89" s="3473"/>
      <c r="AA89" s="3473"/>
      <c r="AB89" s="3473"/>
      <c r="AC89" s="3473"/>
      <c r="AD89" s="3496"/>
    </row>
    <row r="90" spans="1:30" s="195" customFormat="1" ht="18" customHeight="1">
      <c r="A90" s="1399"/>
      <c r="B90" s="3475"/>
      <c r="C90" s="3476"/>
      <c r="D90" s="3476"/>
      <c r="E90" s="3477"/>
      <c r="F90" s="3499"/>
      <c r="G90" s="3528"/>
      <c r="H90" s="3528"/>
      <c r="I90" s="3528"/>
      <c r="J90" s="3513"/>
      <c r="K90" s="3533"/>
      <c r="L90" s="3534"/>
      <c r="M90" s="3534"/>
      <c r="N90" s="3535"/>
      <c r="O90" s="3492"/>
      <c r="P90" s="3493"/>
      <c r="Q90" s="3493"/>
      <c r="R90" s="3493"/>
      <c r="S90" s="3493"/>
      <c r="T90" s="3493"/>
      <c r="U90" s="3493"/>
      <c r="V90" s="3493"/>
      <c r="W90" s="3495"/>
      <c r="X90" s="3492"/>
      <c r="Y90" s="3495"/>
      <c r="Z90" s="3497"/>
      <c r="AA90" s="3497"/>
      <c r="AB90" s="3497"/>
      <c r="AC90" s="3497"/>
      <c r="AD90" s="3498"/>
    </row>
    <row r="91" spans="1:30" s="195" customFormat="1" ht="18" customHeight="1">
      <c r="A91" s="1399"/>
      <c r="B91" s="3475"/>
      <c r="C91" s="3476"/>
      <c r="D91" s="3476"/>
      <c r="E91" s="3477"/>
      <c r="F91" s="3521"/>
      <c r="G91" s="3528"/>
      <c r="H91" s="3528"/>
      <c r="I91" s="3528"/>
      <c r="J91" s="3513"/>
      <c r="K91" s="3533"/>
      <c r="L91" s="3534"/>
      <c r="M91" s="3534"/>
      <c r="N91" s="3535"/>
      <c r="O91" s="3499"/>
      <c r="P91" s="3502" t="s">
        <v>309</v>
      </c>
      <c r="Q91" s="3503"/>
      <c r="R91" s="3504"/>
      <c r="S91" s="3508" t="s">
        <v>343</v>
      </c>
      <c r="T91" s="3468"/>
      <c r="U91" s="3509"/>
      <c r="V91" s="3508"/>
      <c r="W91" s="3468"/>
      <c r="X91" s="3468"/>
      <c r="Y91" s="3468" t="s">
        <v>115</v>
      </c>
      <c r="Z91" s="3468"/>
      <c r="AA91" s="3468" t="s">
        <v>116</v>
      </c>
      <c r="AB91" s="3468"/>
      <c r="AC91" s="3468" t="s">
        <v>117</v>
      </c>
      <c r="AD91" s="3470"/>
    </row>
    <row r="92" spans="1:30" s="195" customFormat="1" ht="18" customHeight="1">
      <c r="A92" s="1399"/>
      <c r="B92" s="3475"/>
      <c r="C92" s="3476"/>
      <c r="D92" s="3476"/>
      <c r="E92" s="3477"/>
      <c r="F92" s="3521"/>
      <c r="G92" s="3528"/>
      <c r="H92" s="3528"/>
      <c r="I92" s="3528"/>
      <c r="J92" s="3513"/>
      <c r="K92" s="3533"/>
      <c r="L92" s="3534"/>
      <c r="M92" s="3534"/>
      <c r="N92" s="3535"/>
      <c r="O92" s="3521"/>
      <c r="P92" s="3522"/>
      <c r="Q92" s="3523"/>
      <c r="R92" s="3524"/>
      <c r="S92" s="3525"/>
      <c r="T92" s="3519"/>
      <c r="U92" s="3526"/>
      <c r="V92" s="3525"/>
      <c r="W92" s="3519"/>
      <c r="X92" s="3519"/>
      <c r="Y92" s="3519"/>
      <c r="Z92" s="3519"/>
      <c r="AA92" s="3519"/>
      <c r="AB92" s="3519"/>
      <c r="AC92" s="3519"/>
      <c r="AD92" s="3520"/>
    </row>
    <row r="93" spans="1:30" s="195" customFormat="1" ht="18" customHeight="1">
      <c r="A93" s="1399"/>
      <c r="B93" s="3475"/>
      <c r="C93" s="3476"/>
      <c r="D93" s="3476"/>
      <c r="E93" s="3477"/>
      <c r="F93" s="3500"/>
      <c r="G93" s="3528"/>
      <c r="H93" s="3528"/>
      <c r="I93" s="3528"/>
      <c r="J93" s="3513"/>
      <c r="K93" s="3533"/>
      <c r="L93" s="3534"/>
      <c r="M93" s="3534"/>
      <c r="N93" s="3535"/>
      <c r="O93" s="3521"/>
      <c r="P93" s="3522"/>
      <c r="Q93" s="3523"/>
      <c r="R93" s="3524"/>
      <c r="S93" s="3525"/>
      <c r="T93" s="3519"/>
      <c r="U93" s="3526"/>
      <c r="V93" s="3525"/>
      <c r="W93" s="3519"/>
      <c r="X93" s="3519"/>
      <c r="Y93" s="3519"/>
      <c r="Z93" s="3519"/>
      <c r="AA93" s="3519"/>
      <c r="AB93" s="3519"/>
      <c r="AC93" s="3519"/>
      <c r="AD93" s="3520"/>
    </row>
    <row r="94" spans="1:30" s="195" customFormat="1" ht="18" customHeight="1">
      <c r="A94" s="1399"/>
      <c r="B94" s="3475"/>
      <c r="C94" s="3476"/>
      <c r="D94" s="3476"/>
      <c r="E94" s="3477"/>
      <c r="F94" s="1433"/>
      <c r="G94" s="3528"/>
      <c r="H94" s="3528"/>
      <c r="I94" s="3528"/>
      <c r="J94" s="3513"/>
      <c r="K94" s="3533"/>
      <c r="L94" s="3534"/>
      <c r="M94" s="3534"/>
      <c r="N94" s="3535"/>
      <c r="O94" s="3521"/>
      <c r="P94" s="3522"/>
      <c r="Q94" s="3523"/>
      <c r="R94" s="3524"/>
      <c r="S94" s="3525"/>
      <c r="T94" s="3519"/>
      <c r="U94" s="3526"/>
      <c r="V94" s="3525"/>
      <c r="W94" s="3519"/>
      <c r="X94" s="3519"/>
      <c r="Y94" s="3519"/>
      <c r="Z94" s="3519"/>
      <c r="AA94" s="3519"/>
      <c r="AB94" s="3519"/>
      <c r="AC94" s="3519"/>
      <c r="AD94" s="3520"/>
    </row>
    <row r="95" spans="1:30" s="195" customFormat="1" ht="18" customHeight="1" thickBot="1">
      <c r="A95" s="1434"/>
      <c r="B95" s="3478"/>
      <c r="C95" s="3479"/>
      <c r="D95" s="3479"/>
      <c r="E95" s="3480"/>
      <c r="F95" s="1379"/>
      <c r="G95" s="3529"/>
      <c r="H95" s="3529"/>
      <c r="I95" s="3529"/>
      <c r="J95" s="3514"/>
      <c r="K95" s="3536"/>
      <c r="L95" s="3537"/>
      <c r="M95" s="3537"/>
      <c r="N95" s="3538"/>
      <c r="O95" s="3501"/>
      <c r="P95" s="3505"/>
      <c r="Q95" s="3506"/>
      <c r="R95" s="3507"/>
      <c r="S95" s="3510"/>
      <c r="T95" s="3469"/>
      <c r="U95" s="3511"/>
      <c r="V95" s="3510"/>
      <c r="W95" s="3469"/>
      <c r="X95" s="3469"/>
      <c r="Y95" s="3469"/>
      <c r="Z95" s="3469"/>
      <c r="AA95" s="3469"/>
      <c r="AB95" s="3469"/>
      <c r="AC95" s="3469"/>
      <c r="AD95" s="3471"/>
    </row>
    <row r="96" spans="1:30" s="195" customFormat="1" ht="35.1" customHeight="1" thickBot="1">
      <c r="A96" s="1419" t="s">
        <v>1340</v>
      </c>
      <c r="B96" s="1408"/>
      <c r="C96" s="1408"/>
      <c r="D96" s="1408"/>
      <c r="E96" s="1408"/>
      <c r="F96" s="1412"/>
      <c r="G96" s="1430"/>
      <c r="H96" s="1430"/>
      <c r="I96" s="1430"/>
      <c r="J96" s="1431"/>
      <c r="K96" s="1430"/>
      <c r="L96" s="1430"/>
      <c r="M96" s="1430"/>
      <c r="N96" s="1430"/>
      <c r="O96" s="1430"/>
      <c r="P96" s="1411"/>
      <c r="Q96" s="1411"/>
      <c r="R96" s="1411"/>
      <c r="S96" s="1411"/>
      <c r="T96" s="1411"/>
      <c r="U96" s="1411"/>
      <c r="V96" s="1411"/>
      <c r="W96" s="1411"/>
      <c r="X96" s="1411"/>
      <c r="Y96" s="1411"/>
      <c r="Z96" s="1411"/>
      <c r="AA96" s="1411"/>
      <c r="AB96" s="1411"/>
      <c r="AC96" s="1408"/>
      <c r="AD96" s="1432"/>
    </row>
    <row r="97" spans="1:30" s="195" customFormat="1" ht="15.75" customHeight="1">
      <c r="A97" s="1399"/>
      <c r="B97" s="3472" t="s">
        <v>308</v>
      </c>
      <c r="C97" s="3473"/>
      <c r="D97" s="3473"/>
      <c r="E97" s="3474"/>
      <c r="F97" s="1389"/>
      <c r="G97" s="3481" t="s">
        <v>1339</v>
      </c>
      <c r="H97" s="3482"/>
      <c r="I97" s="3482"/>
      <c r="J97" s="3482"/>
      <c r="K97" s="3482"/>
      <c r="L97" s="3482"/>
      <c r="M97" s="3482"/>
      <c r="N97" s="3483"/>
      <c r="O97" s="3490"/>
      <c r="P97" s="3491"/>
      <c r="Q97" s="3491"/>
      <c r="R97" s="3491" t="s">
        <v>115</v>
      </c>
      <c r="S97" s="3491"/>
      <c r="T97" s="3491" t="s">
        <v>116</v>
      </c>
      <c r="U97" s="3491" t="s">
        <v>304</v>
      </c>
      <c r="V97" s="3491"/>
      <c r="W97" s="3491"/>
      <c r="X97" s="3490" t="s">
        <v>305</v>
      </c>
      <c r="Y97" s="3494"/>
      <c r="Z97" s="3473"/>
      <c r="AA97" s="3473"/>
      <c r="AB97" s="3473"/>
      <c r="AC97" s="3473"/>
      <c r="AD97" s="3496"/>
    </row>
    <row r="98" spans="1:30" s="195" customFormat="1" ht="18" customHeight="1">
      <c r="A98" s="1399"/>
      <c r="B98" s="3475"/>
      <c r="C98" s="3476"/>
      <c r="D98" s="3476"/>
      <c r="E98" s="3477"/>
      <c r="F98" s="3499"/>
      <c r="G98" s="3484"/>
      <c r="H98" s="3485"/>
      <c r="I98" s="3485"/>
      <c r="J98" s="3485"/>
      <c r="K98" s="3485"/>
      <c r="L98" s="3485"/>
      <c r="M98" s="3485"/>
      <c r="N98" s="3486"/>
      <c r="O98" s="3492"/>
      <c r="P98" s="3493"/>
      <c r="Q98" s="3493"/>
      <c r="R98" s="3493"/>
      <c r="S98" s="3493"/>
      <c r="T98" s="3493"/>
      <c r="U98" s="3493"/>
      <c r="V98" s="3493"/>
      <c r="W98" s="3493"/>
      <c r="X98" s="3492"/>
      <c r="Y98" s="3495"/>
      <c r="Z98" s="3497"/>
      <c r="AA98" s="3497"/>
      <c r="AB98" s="3497"/>
      <c r="AC98" s="3497"/>
      <c r="AD98" s="3498"/>
    </row>
    <row r="99" spans="1:30" s="195" customFormat="1" ht="15.75" customHeight="1">
      <c r="A99" s="1399"/>
      <c r="B99" s="3475"/>
      <c r="C99" s="3476"/>
      <c r="D99" s="3476"/>
      <c r="E99" s="3477"/>
      <c r="F99" s="3500"/>
      <c r="G99" s="3484"/>
      <c r="H99" s="3485"/>
      <c r="I99" s="3485"/>
      <c r="J99" s="3485"/>
      <c r="K99" s="3485"/>
      <c r="L99" s="3485"/>
      <c r="M99" s="3485"/>
      <c r="N99" s="3486"/>
      <c r="O99" s="3517"/>
      <c r="P99" s="3502" t="s">
        <v>309</v>
      </c>
      <c r="Q99" s="3503"/>
      <c r="R99" s="3504"/>
      <c r="S99" s="3508" t="s">
        <v>343</v>
      </c>
      <c r="T99" s="3468"/>
      <c r="U99" s="3509"/>
      <c r="V99" s="3468"/>
      <c r="W99" s="3468"/>
      <c r="X99" s="3468"/>
      <c r="Y99" s="3468" t="s">
        <v>115</v>
      </c>
      <c r="Z99" s="3468"/>
      <c r="AA99" s="3468" t="s">
        <v>116</v>
      </c>
      <c r="AB99" s="3468"/>
      <c r="AC99" s="3468" t="s">
        <v>117</v>
      </c>
      <c r="AD99" s="3470"/>
    </row>
    <row r="100" spans="1:30" s="195" customFormat="1" ht="18" customHeight="1" thickBot="1">
      <c r="A100" s="1434"/>
      <c r="B100" s="3478"/>
      <c r="C100" s="3479"/>
      <c r="D100" s="3479"/>
      <c r="E100" s="3480"/>
      <c r="F100" s="1379"/>
      <c r="G100" s="3487"/>
      <c r="H100" s="3488"/>
      <c r="I100" s="3488"/>
      <c r="J100" s="3488"/>
      <c r="K100" s="3488"/>
      <c r="L100" s="3488"/>
      <c r="M100" s="3488"/>
      <c r="N100" s="3489"/>
      <c r="O100" s="3518"/>
      <c r="P100" s="3505"/>
      <c r="Q100" s="3506"/>
      <c r="R100" s="3507"/>
      <c r="S100" s="3510"/>
      <c r="T100" s="3469"/>
      <c r="U100" s="3511"/>
      <c r="V100" s="3469"/>
      <c r="W100" s="3469"/>
      <c r="X100" s="3469"/>
      <c r="Y100" s="3469"/>
      <c r="Z100" s="3469"/>
      <c r="AA100" s="3469"/>
      <c r="AB100" s="3469"/>
      <c r="AC100" s="3469"/>
      <c r="AD100" s="3471"/>
    </row>
    <row r="101" spans="1:30" s="195" customFormat="1" ht="35.1" customHeight="1" thickBot="1">
      <c r="A101" s="1419" t="s">
        <v>1338</v>
      </c>
      <c r="B101" s="1408"/>
      <c r="C101" s="1408"/>
      <c r="D101" s="1408"/>
      <c r="E101" s="1408"/>
      <c r="F101" s="1412"/>
      <c r="G101" s="1430"/>
      <c r="H101" s="1430"/>
      <c r="I101" s="1430"/>
      <c r="J101" s="1431"/>
      <c r="K101" s="1430"/>
      <c r="L101" s="1430"/>
      <c r="M101" s="1430"/>
      <c r="N101" s="1430"/>
      <c r="O101" s="1430"/>
      <c r="P101" s="1411"/>
      <c r="Q101" s="1411"/>
      <c r="R101" s="1411"/>
      <c r="S101" s="1411"/>
      <c r="T101" s="1411"/>
      <c r="U101" s="1411"/>
      <c r="V101" s="1411"/>
      <c r="W101" s="1411"/>
      <c r="X101" s="1411"/>
      <c r="Y101" s="1411"/>
      <c r="Z101" s="1411"/>
      <c r="AA101" s="1411"/>
      <c r="AB101" s="1411"/>
      <c r="AC101" s="1408"/>
      <c r="AD101" s="1432"/>
    </row>
    <row r="102" spans="1:30" s="195" customFormat="1" ht="18" customHeight="1">
      <c r="A102" s="1361"/>
      <c r="B102" s="3472" t="s">
        <v>308</v>
      </c>
      <c r="C102" s="3473"/>
      <c r="D102" s="3473"/>
      <c r="E102" s="3474"/>
      <c r="F102" s="1389"/>
      <c r="G102" s="3481" t="s">
        <v>13</v>
      </c>
      <c r="H102" s="3482"/>
      <c r="I102" s="3482"/>
      <c r="J102" s="3482"/>
      <c r="K102" s="3482"/>
      <c r="L102" s="3482"/>
      <c r="M102" s="3482"/>
      <c r="N102" s="3483"/>
      <c r="O102" s="3490"/>
      <c r="P102" s="3491"/>
      <c r="Q102" s="3491"/>
      <c r="R102" s="3491" t="s">
        <v>115</v>
      </c>
      <c r="S102" s="3491"/>
      <c r="T102" s="3491" t="s">
        <v>116</v>
      </c>
      <c r="U102" s="3491" t="s">
        <v>304</v>
      </c>
      <c r="V102" s="3491"/>
      <c r="W102" s="3494"/>
      <c r="X102" s="3490" t="s">
        <v>305</v>
      </c>
      <c r="Y102" s="3494"/>
      <c r="Z102" s="3515"/>
      <c r="AA102" s="3473"/>
      <c r="AB102" s="3473"/>
      <c r="AC102" s="3473"/>
      <c r="AD102" s="3496"/>
    </row>
    <row r="103" spans="1:30" s="195" customFormat="1" ht="18" customHeight="1">
      <c r="A103" s="1361"/>
      <c r="B103" s="3475"/>
      <c r="C103" s="3476"/>
      <c r="D103" s="3476"/>
      <c r="E103" s="3477"/>
      <c r="F103" s="3499"/>
      <c r="G103" s="3484"/>
      <c r="H103" s="3485"/>
      <c r="I103" s="3485"/>
      <c r="J103" s="3485"/>
      <c r="K103" s="3485"/>
      <c r="L103" s="3485"/>
      <c r="M103" s="3485"/>
      <c r="N103" s="3486"/>
      <c r="O103" s="3492"/>
      <c r="P103" s="3493"/>
      <c r="Q103" s="3493"/>
      <c r="R103" s="3493"/>
      <c r="S103" s="3493"/>
      <c r="T103" s="3493"/>
      <c r="U103" s="3493"/>
      <c r="V103" s="3493"/>
      <c r="W103" s="3495"/>
      <c r="X103" s="3492"/>
      <c r="Y103" s="3495"/>
      <c r="Z103" s="3516"/>
      <c r="AA103" s="3497"/>
      <c r="AB103" s="3497"/>
      <c r="AC103" s="3497"/>
      <c r="AD103" s="3498"/>
    </row>
    <row r="104" spans="1:30" s="195" customFormat="1" ht="18" customHeight="1">
      <c r="A104" s="1361"/>
      <c r="B104" s="3475"/>
      <c r="C104" s="3476"/>
      <c r="D104" s="3476"/>
      <c r="E104" s="3477"/>
      <c r="F104" s="3500"/>
      <c r="G104" s="3484"/>
      <c r="H104" s="3485"/>
      <c r="I104" s="3485"/>
      <c r="J104" s="3485"/>
      <c r="K104" s="3485"/>
      <c r="L104" s="3485"/>
      <c r="M104" s="3485"/>
      <c r="N104" s="3486"/>
      <c r="O104" s="3499"/>
      <c r="P104" s="3502" t="s">
        <v>309</v>
      </c>
      <c r="Q104" s="3503"/>
      <c r="R104" s="3504"/>
      <c r="S104" s="3508" t="s">
        <v>343</v>
      </c>
      <c r="T104" s="3468"/>
      <c r="U104" s="3509"/>
      <c r="V104" s="3508"/>
      <c r="W104" s="3468"/>
      <c r="X104" s="3468"/>
      <c r="Y104" s="3468" t="s">
        <v>115</v>
      </c>
      <c r="Z104" s="3468"/>
      <c r="AA104" s="3468" t="s">
        <v>116</v>
      </c>
      <c r="AB104" s="3468"/>
      <c r="AC104" s="3468" t="s">
        <v>117</v>
      </c>
      <c r="AD104" s="3470"/>
    </row>
    <row r="105" spans="1:30" s="195" customFormat="1" ht="18" customHeight="1" thickBot="1">
      <c r="A105" s="1435"/>
      <c r="B105" s="3478"/>
      <c r="C105" s="3479"/>
      <c r="D105" s="3479"/>
      <c r="E105" s="3480"/>
      <c r="F105" s="1379"/>
      <c r="G105" s="3487"/>
      <c r="H105" s="3488"/>
      <c r="I105" s="3488"/>
      <c r="J105" s="3488"/>
      <c r="K105" s="3488"/>
      <c r="L105" s="3488"/>
      <c r="M105" s="3488"/>
      <c r="N105" s="3489"/>
      <c r="O105" s="3501"/>
      <c r="P105" s="3505"/>
      <c r="Q105" s="3506"/>
      <c r="R105" s="3507"/>
      <c r="S105" s="3510"/>
      <c r="T105" s="3469"/>
      <c r="U105" s="3511"/>
      <c r="V105" s="3510"/>
      <c r="W105" s="3469"/>
      <c r="X105" s="3469"/>
      <c r="Y105" s="3469"/>
      <c r="Z105" s="3469"/>
      <c r="AA105" s="3469"/>
      <c r="AB105" s="3469"/>
      <c r="AC105" s="3469"/>
      <c r="AD105" s="3471"/>
    </row>
    <row r="106" spans="1:30" s="195" customFormat="1" ht="35.1" customHeight="1" thickBot="1">
      <c r="A106" s="1391" t="s">
        <v>1337</v>
      </c>
      <c r="B106" s="1408"/>
      <c r="C106" s="1408"/>
      <c r="D106" s="1408"/>
      <c r="E106" s="1408"/>
      <c r="F106" s="1412"/>
      <c r="G106" s="1430"/>
      <c r="H106" s="1430"/>
      <c r="I106" s="1430"/>
      <c r="J106" s="1431"/>
      <c r="K106" s="1430"/>
      <c r="L106" s="1430"/>
      <c r="M106" s="1430"/>
      <c r="N106" s="1430"/>
      <c r="O106" s="1430"/>
      <c r="P106" s="1411"/>
      <c r="Q106" s="1411"/>
      <c r="R106" s="1411"/>
      <c r="S106" s="1411"/>
      <c r="T106" s="1411"/>
      <c r="U106" s="1411"/>
      <c r="V106" s="1411"/>
      <c r="W106" s="1411"/>
      <c r="X106" s="1411"/>
      <c r="Y106" s="1411"/>
      <c r="Z106" s="1411"/>
      <c r="AA106" s="1411"/>
      <c r="AB106" s="1411"/>
      <c r="AC106" s="1408"/>
      <c r="AD106" s="1432"/>
    </row>
    <row r="107" spans="1:30" s="195" customFormat="1" ht="18" customHeight="1">
      <c r="A107" s="1399"/>
      <c r="B107" s="3472" t="s">
        <v>308</v>
      </c>
      <c r="C107" s="3473"/>
      <c r="D107" s="3473"/>
      <c r="E107" s="3474"/>
      <c r="F107" s="1389"/>
      <c r="G107" s="3481" t="s">
        <v>904</v>
      </c>
      <c r="H107" s="3482"/>
      <c r="I107" s="3482"/>
      <c r="J107" s="3482"/>
      <c r="K107" s="3482"/>
      <c r="L107" s="3482"/>
      <c r="M107" s="3482"/>
      <c r="N107" s="3483"/>
      <c r="O107" s="3490"/>
      <c r="P107" s="3491"/>
      <c r="Q107" s="3491"/>
      <c r="R107" s="3491" t="s">
        <v>115</v>
      </c>
      <c r="S107" s="3491"/>
      <c r="T107" s="3491" t="s">
        <v>116</v>
      </c>
      <c r="U107" s="3491" t="s">
        <v>304</v>
      </c>
      <c r="V107" s="3491"/>
      <c r="W107" s="3494"/>
      <c r="X107" s="3490" t="s">
        <v>305</v>
      </c>
      <c r="Y107" s="3494"/>
      <c r="Z107" s="3473"/>
      <c r="AA107" s="3473"/>
      <c r="AB107" s="3473"/>
      <c r="AC107" s="3473"/>
      <c r="AD107" s="3496"/>
    </row>
    <row r="108" spans="1:30" s="195" customFormat="1" ht="17.25">
      <c r="A108" s="1399"/>
      <c r="B108" s="3475"/>
      <c r="C108" s="3476"/>
      <c r="D108" s="3476"/>
      <c r="E108" s="3477"/>
      <c r="F108" s="3499"/>
      <c r="G108" s="3484"/>
      <c r="H108" s="3485"/>
      <c r="I108" s="3485"/>
      <c r="J108" s="3485"/>
      <c r="K108" s="3485"/>
      <c r="L108" s="3485"/>
      <c r="M108" s="3485"/>
      <c r="N108" s="3486"/>
      <c r="O108" s="3492"/>
      <c r="P108" s="3493"/>
      <c r="Q108" s="3493"/>
      <c r="R108" s="3493"/>
      <c r="S108" s="3493"/>
      <c r="T108" s="3493"/>
      <c r="U108" s="3493"/>
      <c r="V108" s="3493"/>
      <c r="W108" s="3495"/>
      <c r="X108" s="3492"/>
      <c r="Y108" s="3495"/>
      <c r="Z108" s="3497"/>
      <c r="AA108" s="3497"/>
      <c r="AB108" s="3497"/>
      <c r="AC108" s="3497"/>
      <c r="AD108" s="3498"/>
    </row>
    <row r="109" spans="1:30" s="195" customFormat="1" ht="17.25">
      <c r="A109" s="1399"/>
      <c r="B109" s="3475"/>
      <c r="C109" s="3476"/>
      <c r="D109" s="3476"/>
      <c r="E109" s="3477"/>
      <c r="F109" s="3500"/>
      <c r="G109" s="3484"/>
      <c r="H109" s="3485"/>
      <c r="I109" s="3485"/>
      <c r="J109" s="3485"/>
      <c r="K109" s="3485"/>
      <c r="L109" s="3485"/>
      <c r="M109" s="3485"/>
      <c r="N109" s="3486"/>
      <c r="O109" s="3499"/>
      <c r="P109" s="3502" t="s">
        <v>309</v>
      </c>
      <c r="Q109" s="3503"/>
      <c r="R109" s="3504"/>
      <c r="S109" s="3508" t="s">
        <v>343</v>
      </c>
      <c r="T109" s="3468"/>
      <c r="U109" s="3509"/>
      <c r="V109" s="3508"/>
      <c r="W109" s="3468"/>
      <c r="X109" s="3468"/>
      <c r="Y109" s="3468" t="s">
        <v>115</v>
      </c>
      <c r="Z109" s="3468"/>
      <c r="AA109" s="3468" t="s">
        <v>116</v>
      </c>
      <c r="AB109" s="3468"/>
      <c r="AC109" s="3468" t="s">
        <v>117</v>
      </c>
      <c r="AD109" s="3470"/>
    </row>
    <row r="110" spans="1:30" s="195" customFormat="1" ht="18" thickBot="1">
      <c r="A110" s="1434"/>
      <c r="B110" s="3478"/>
      <c r="C110" s="3479"/>
      <c r="D110" s="3479"/>
      <c r="E110" s="3480"/>
      <c r="F110" s="1379"/>
      <c r="G110" s="3487"/>
      <c r="H110" s="3488"/>
      <c r="I110" s="3488"/>
      <c r="J110" s="3488"/>
      <c r="K110" s="3488"/>
      <c r="L110" s="3488"/>
      <c r="M110" s="3488"/>
      <c r="N110" s="3489"/>
      <c r="O110" s="3501"/>
      <c r="P110" s="3505"/>
      <c r="Q110" s="3506"/>
      <c r="R110" s="3507"/>
      <c r="S110" s="3510"/>
      <c r="T110" s="3469"/>
      <c r="U110" s="3511"/>
      <c r="V110" s="3510"/>
      <c r="W110" s="3469"/>
      <c r="X110" s="3469"/>
      <c r="Y110" s="3469"/>
      <c r="Z110" s="3469"/>
      <c r="AA110" s="3469"/>
      <c r="AB110" s="3469"/>
      <c r="AC110" s="3469"/>
      <c r="AD110" s="3471"/>
    </row>
    <row r="111" spans="1:30" s="195" customFormat="1" ht="35.1" customHeight="1" thickBot="1">
      <c r="A111" s="1419" t="s">
        <v>1336</v>
      </c>
      <c r="B111" s="1408"/>
      <c r="C111" s="1408"/>
      <c r="D111" s="1408"/>
      <c r="E111" s="1408"/>
      <c r="F111" s="1412"/>
      <c r="G111" s="1430"/>
      <c r="H111" s="1430"/>
      <c r="I111" s="1430"/>
      <c r="J111" s="1431"/>
      <c r="K111" s="1430"/>
      <c r="L111" s="1430"/>
      <c r="M111" s="1430"/>
      <c r="N111" s="1430"/>
      <c r="O111" s="1430"/>
      <c r="P111" s="1411"/>
      <c r="Q111" s="1411"/>
      <c r="R111" s="1411"/>
      <c r="S111" s="1411"/>
      <c r="T111" s="1411"/>
      <c r="U111" s="1411"/>
      <c r="V111" s="1411"/>
      <c r="W111" s="1411"/>
      <c r="X111" s="1411"/>
      <c r="Y111" s="1411"/>
      <c r="Z111" s="1411"/>
      <c r="AA111" s="1411"/>
      <c r="AB111" s="1411"/>
      <c r="AC111" s="1408"/>
      <c r="AD111" s="1432"/>
    </row>
    <row r="112" spans="1:30" s="195" customFormat="1" ht="18" customHeight="1">
      <c r="A112" s="1399"/>
      <c r="B112" s="3472" t="s">
        <v>308</v>
      </c>
      <c r="C112" s="3473"/>
      <c r="D112" s="3473"/>
      <c r="E112" s="3474"/>
      <c r="F112" s="1389"/>
      <c r="G112" s="3481" t="s">
        <v>587</v>
      </c>
      <c r="H112" s="3482"/>
      <c r="I112" s="3483"/>
      <c r="J112" s="3512" t="s">
        <v>195</v>
      </c>
      <c r="K112" s="3481"/>
      <c r="L112" s="3482"/>
      <c r="M112" s="3482"/>
      <c r="N112" s="3483"/>
      <c r="O112" s="3490"/>
      <c r="P112" s="3491"/>
      <c r="Q112" s="3491"/>
      <c r="R112" s="3491" t="s">
        <v>115</v>
      </c>
      <c r="S112" s="3491"/>
      <c r="T112" s="3491" t="s">
        <v>116</v>
      </c>
      <c r="U112" s="3491" t="s">
        <v>304</v>
      </c>
      <c r="V112" s="3491"/>
      <c r="W112" s="3494"/>
      <c r="X112" s="3490" t="s">
        <v>305</v>
      </c>
      <c r="Y112" s="3494"/>
      <c r="Z112" s="3515"/>
      <c r="AA112" s="3473"/>
      <c r="AB112" s="3473"/>
      <c r="AC112" s="3473"/>
      <c r="AD112" s="3496"/>
    </row>
    <row r="113" spans="1:30" s="195" customFormat="1" ht="18" customHeight="1">
      <c r="A113" s="1399"/>
      <c r="B113" s="3475"/>
      <c r="C113" s="3476"/>
      <c r="D113" s="3476"/>
      <c r="E113" s="3477"/>
      <c r="F113" s="3499"/>
      <c r="G113" s="3484"/>
      <c r="H113" s="3485"/>
      <c r="I113" s="3486"/>
      <c r="J113" s="3513"/>
      <c r="K113" s="3484"/>
      <c r="L113" s="3485"/>
      <c r="M113" s="3485"/>
      <c r="N113" s="3486"/>
      <c r="O113" s="3492"/>
      <c r="P113" s="3493"/>
      <c r="Q113" s="3493"/>
      <c r="R113" s="3493"/>
      <c r="S113" s="3493"/>
      <c r="T113" s="3493"/>
      <c r="U113" s="3493"/>
      <c r="V113" s="3493"/>
      <c r="W113" s="3495"/>
      <c r="X113" s="3492"/>
      <c r="Y113" s="3495"/>
      <c r="Z113" s="3516"/>
      <c r="AA113" s="3497"/>
      <c r="AB113" s="3497"/>
      <c r="AC113" s="3497"/>
      <c r="AD113" s="3498"/>
    </row>
    <row r="114" spans="1:30" s="195" customFormat="1" ht="18" customHeight="1">
      <c r="A114" s="1399"/>
      <c r="B114" s="3475"/>
      <c r="C114" s="3476"/>
      <c r="D114" s="3476"/>
      <c r="E114" s="3477"/>
      <c r="F114" s="3500"/>
      <c r="G114" s="3484"/>
      <c r="H114" s="3485"/>
      <c r="I114" s="3486"/>
      <c r="J114" s="3513"/>
      <c r="K114" s="3484"/>
      <c r="L114" s="3485"/>
      <c r="M114" s="3485"/>
      <c r="N114" s="3486"/>
      <c r="O114" s="3499"/>
      <c r="P114" s="3502" t="s">
        <v>309</v>
      </c>
      <c r="Q114" s="3503"/>
      <c r="R114" s="3504"/>
      <c r="S114" s="3508" t="s">
        <v>343</v>
      </c>
      <c r="T114" s="3468"/>
      <c r="U114" s="3509"/>
      <c r="V114" s="3508"/>
      <c r="W114" s="3468"/>
      <c r="X114" s="3468"/>
      <c r="Y114" s="3468" t="s">
        <v>115</v>
      </c>
      <c r="Z114" s="3468"/>
      <c r="AA114" s="3468" t="s">
        <v>116</v>
      </c>
      <c r="AB114" s="3468"/>
      <c r="AC114" s="3468" t="s">
        <v>117</v>
      </c>
      <c r="AD114" s="3470"/>
    </row>
    <row r="115" spans="1:30" s="195" customFormat="1" ht="18" customHeight="1" thickBot="1">
      <c r="A115" s="1434"/>
      <c r="B115" s="3478"/>
      <c r="C115" s="3479"/>
      <c r="D115" s="3479"/>
      <c r="E115" s="3480"/>
      <c r="F115" s="1379"/>
      <c r="G115" s="3487"/>
      <c r="H115" s="3488"/>
      <c r="I115" s="3489"/>
      <c r="J115" s="3514"/>
      <c r="K115" s="3487"/>
      <c r="L115" s="3488"/>
      <c r="M115" s="3488"/>
      <c r="N115" s="3489"/>
      <c r="O115" s="3501"/>
      <c r="P115" s="3505"/>
      <c r="Q115" s="3506"/>
      <c r="R115" s="3507"/>
      <c r="S115" s="3510"/>
      <c r="T115" s="3469"/>
      <c r="U115" s="3511"/>
      <c r="V115" s="3510"/>
      <c r="W115" s="3469"/>
      <c r="X115" s="3469"/>
      <c r="Y115" s="3469"/>
      <c r="Z115" s="3469"/>
      <c r="AA115" s="3469"/>
      <c r="AB115" s="3469"/>
      <c r="AC115" s="3469"/>
      <c r="AD115" s="3471"/>
    </row>
    <row r="116" spans="1:30" s="195" customFormat="1" ht="35.1" customHeight="1" thickBot="1">
      <c r="A116" s="1419" t="s">
        <v>1335</v>
      </c>
      <c r="B116" s="1408"/>
      <c r="C116" s="1408"/>
      <c r="D116" s="1408"/>
      <c r="E116" s="1408"/>
      <c r="F116" s="1412"/>
      <c r="G116" s="1430"/>
      <c r="H116" s="1430"/>
      <c r="I116" s="1430"/>
      <c r="J116" s="1431"/>
      <c r="K116" s="1430"/>
      <c r="L116" s="1430"/>
      <c r="M116" s="1430"/>
      <c r="N116" s="1430"/>
      <c r="O116" s="1430"/>
      <c r="P116" s="1411"/>
      <c r="Q116" s="1411"/>
      <c r="R116" s="1411"/>
      <c r="S116" s="1411"/>
      <c r="T116" s="1411"/>
      <c r="U116" s="1411"/>
      <c r="V116" s="1411"/>
      <c r="W116" s="1411"/>
      <c r="X116" s="1411"/>
      <c r="Y116" s="1411"/>
      <c r="Z116" s="1411"/>
      <c r="AA116" s="1411"/>
      <c r="AB116" s="1411"/>
      <c r="AC116" s="1408"/>
      <c r="AD116" s="1432"/>
    </row>
    <row r="117" spans="1:30" s="195" customFormat="1" ht="18" customHeight="1">
      <c r="A117" s="1399"/>
      <c r="B117" s="3472" t="s">
        <v>308</v>
      </c>
      <c r="C117" s="3473"/>
      <c r="D117" s="3473"/>
      <c r="E117" s="3474"/>
      <c r="F117" s="1389"/>
      <c r="G117" s="3481" t="s">
        <v>1339</v>
      </c>
      <c r="H117" s="3482"/>
      <c r="I117" s="3482"/>
      <c r="J117" s="3482"/>
      <c r="K117" s="3482"/>
      <c r="L117" s="3482"/>
      <c r="M117" s="3482"/>
      <c r="N117" s="3483"/>
      <c r="O117" s="3490"/>
      <c r="P117" s="3491"/>
      <c r="Q117" s="3491"/>
      <c r="R117" s="3491" t="s">
        <v>115</v>
      </c>
      <c r="S117" s="3491"/>
      <c r="T117" s="3491" t="s">
        <v>116</v>
      </c>
      <c r="U117" s="3491" t="s">
        <v>304</v>
      </c>
      <c r="V117" s="3491"/>
      <c r="W117" s="3494"/>
      <c r="X117" s="3490" t="s">
        <v>305</v>
      </c>
      <c r="Y117" s="3494"/>
      <c r="Z117" s="3473"/>
      <c r="AA117" s="3473"/>
      <c r="AB117" s="3473"/>
      <c r="AC117" s="3473"/>
      <c r="AD117" s="3496"/>
    </row>
    <row r="118" spans="1:30" s="195" customFormat="1" ht="17.25">
      <c r="A118" s="1399"/>
      <c r="B118" s="3475"/>
      <c r="C118" s="3476"/>
      <c r="D118" s="3476"/>
      <c r="E118" s="3477"/>
      <c r="F118" s="3499"/>
      <c r="G118" s="3484"/>
      <c r="H118" s="3485"/>
      <c r="I118" s="3485"/>
      <c r="J118" s="3485"/>
      <c r="K118" s="3485"/>
      <c r="L118" s="3485"/>
      <c r="M118" s="3485"/>
      <c r="N118" s="3486"/>
      <c r="O118" s="3492"/>
      <c r="P118" s="3493"/>
      <c r="Q118" s="3493"/>
      <c r="R118" s="3493"/>
      <c r="S118" s="3493"/>
      <c r="T118" s="3493"/>
      <c r="U118" s="3493"/>
      <c r="V118" s="3493"/>
      <c r="W118" s="3495"/>
      <c r="X118" s="3492"/>
      <c r="Y118" s="3495"/>
      <c r="Z118" s="3497"/>
      <c r="AA118" s="3497"/>
      <c r="AB118" s="3497"/>
      <c r="AC118" s="3497"/>
      <c r="AD118" s="3498"/>
    </row>
    <row r="119" spans="1:30" s="195" customFormat="1" ht="17.25">
      <c r="A119" s="1399"/>
      <c r="B119" s="3475"/>
      <c r="C119" s="3476"/>
      <c r="D119" s="3476"/>
      <c r="E119" s="3477"/>
      <c r="F119" s="3500"/>
      <c r="G119" s="3484"/>
      <c r="H119" s="3485"/>
      <c r="I119" s="3485"/>
      <c r="J119" s="3485"/>
      <c r="K119" s="3485"/>
      <c r="L119" s="3485"/>
      <c r="M119" s="3485"/>
      <c r="N119" s="3486"/>
      <c r="O119" s="3499"/>
      <c r="P119" s="3502" t="s">
        <v>309</v>
      </c>
      <c r="Q119" s="3503"/>
      <c r="R119" s="3504"/>
      <c r="S119" s="3508" t="s">
        <v>343</v>
      </c>
      <c r="T119" s="3468"/>
      <c r="U119" s="3509"/>
      <c r="V119" s="3508"/>
      <c r="W119" s="3468"/>
      <c r="X119" s="3468"/>
      <c r="Y119" s="3468" t="s">
        <v>115</v>
      </c>
      <c r="Z119" s="3468"/>
      <c r="AA119" s="3468" t="s">
        <v>116</v>
      </c>
      <c r="AB119" s="3468"/>
      <c r="AC119" s="3468" t="s">
        <v>117</v>
      </c>
      <c r="AD119" s="3470"/>
    </row>
    <row r="120" spans="1:30" s="195" customFormat="1" ht="18" thickBot="1">
      <c r="A120" s="1434"/>
      <c r="B120" s="3478"/>
      <c r="C120" s="3479"/>
      <c r="D120" s="3479"/>
      <c r="E120" s="3480"/>
      <c r="F120" s="1379"/>
      <c r="G120" s="3487"/>
      <c r="H120" s="3488"/>
      <c r="I120" s="3488"/>
      <c r="J120" s="3488"/>
      <c r="K120" s="3488"/>
      <c r="L120" s="3488"/>
      <c r="M120" s="3488"/>
      <c r="N120" s="3489"/>
      <c r="O120" s="3501"/>
      <c r="P120" s="3505"/>
      <c r="Q120" s="3506"/>
      <c r="R120" s="3507"/>
      <c r="S120" s="3510"/>
      <c r="T120" s="3469"/>
      <c r="U120" s="3511"/>
      <c r="V120" s="3510"/>
      <c r="W120" s="3469"/>
      <c r="X120" s="3469"/>
      <c r="Y120" s="3469"/>
      <c r="Z120" s="3469"/>
      <c r="AA120" s="3469"/>
      <c r="AB120" s="3469"/>
      <c r="AC120" s="3469"/>
      <c r="AD120" s="3471"/>
    </row>
    <row r="121" spans="1:30" ht="35.1" customHeight="1" thickBot="1">
      <c r="A121" s="1419" t="s">
        <v>1349</v>
      </c>
      <c r="B121" s="1408"/>
      <c r="C121" s="1408"/>
      <c r="D121" s="1408"/>
      <c r="E121" s="1408"/>
      <c r="F121" s="1412"/>
      <c r="G121" s="1430"/>
      <c r="H121" s="1430"/>
      <c r="I121" s="1430"/>
      <c r="J121" s="1431"/>
      <c r="K121" s="1430"/>
      <c r="L121" s="1430"/>
      <c r="M121" s="1430"/>
      <c r="N121" s="1430"/>
      <c r="O121" s="1430"/>
      <c r="P121" s="1411"/>
      <c r="Q121" s="1411"/>
      <c r="R121" s="1411"/>
      <c r="S121" s="1411"/>
      <c r="T121" s="1411"/>
      <c r="U121" s="1411"/>
      <c r="V121" s="1411"/>
      <c r="W121" s="1411"/>
      <c r="X121" s="1411"/>
      <c r="Y121" s="1411"/>
      <c r="Z121" s="1411"/>
      <c r="AA121" s="1411"/>
      <c r="AB121" s="1411"/>
      <c r="AC121" s="1408"/>
      <c r="AD121" s="1432"/>
    </row>
    <row r="122" spans="1:30" s="195" customFormat="1" ht="33.75" customHeight="1">
      <c r="A122" s="1399"/>
      <c r="B122" s="3472" t="s">
        <v>308</v>
      </c>
      <c r="C122" s="3473"/>
      <c r="D122" s="3473"/>
      <c r="E122" s="3474"/>
      <c r="F122" s="1389"/>
      <c r="G122" s="3481" t="s">
        <v>1303</v>
      </c>
      <c r="H122" s="3482"/>
      <c r="I122" s="3482"/>
      <c r="J122" s="3482"/>
      <c r="K122" s="3482"/>
      <c r="L122" s="3482"/>
      <c r="M122" s="3482"/>
      <c r="N122" s="3483"/>
      <c r="O122" s="3490"/>
      <c r="P122" s="3491"/>
      <c r="Q122" s="3491"/>
      <c r="R122" s="3491" t="s">
        <v>115</v>
      </c>
      <c r="S122" s="3491"/>
      <c r="T122" s="3491" t="s">
        <v>116</v>
      </c>
      <c r="U122" s="3491" t="s">
        <v>304</v>
      </c>
      <c r="V122" s="3491"/>
      <c r="W122" s="3494"/>
      <c r="X122" s="3490" t="s">
        <v>305</v>
      </c>
      <c r="Y122" s="3494"/>
      <c r="Z122" s="3473"/>
      <c r="AA122" s="3473"/>
      <c r="AB122" s="3473"/>
      <c r="AC122" s="3473"/>
      <c r="AD122" s="3496"/>
    </row>
    <row r="123" spans="1:30" s="195" customFormat="1" ht="33.75" customHeight="1">
      <c r="A123" s="1399"/>
      <c r="B123" s="3475"/>
      <c r="C123" s="3476"/>
      <c r="D123" s="3476"/>
      <c r="E123" s="3477"/>
      <c r="F123" s="3499"/>
      <c r="G123" s="3484"/>
      <c r="H123" s="3485"/>
      <c r="I123" s="3485"/>
      <c r="J123" s="3485"/>
      <c r="K123" s="3485"/>
      <c r="L123" s="3485"/>
      <c r="M123" s="3485"/>
      <c r="N123" s="3486"/>
      <c r="O123" s="3492"/>
      <c r="P123" s="3493"/>
      <c r="Q123" s="3493"/>
      <c r="R123" s="3493"/>
      <c r="S123" s="3493"/>
      <c r="T123" s="3493"/>
      <c r="U123" s="3493"/>
      <c r="V123" s="3493"/>
      <c r="W123" s="3495"/>
      <c r="X123" s="3492"/>
      <c r="Y123" s="3495"/>
      <c r="Z123" s="3497"/>
      <c r="AA123" s="3497"/>
      <c r="AB123" s="3497"/>
      <c r="AC123" s="3497"/>
      <c r="AD123" s="3498"/>
    </row>
    <row r="124" spans="1:30" s="195" customFormat="1" ht="33.75" customHeight="1">
      <c r="A124" s="1399"/>
      <c r="B124" s="3475"/>
      <c r="C124" s="3476"/>
      <c r="D124" s="3476"/>
      <c r="E124" s="3477"/>
      <c r="F124" s="3500"/>
      <c r="G124" s="3484"/>
      <c r="H124" s="3485"/>
      <c r="I124" s="3485"/>
      <c r="J124" s="3485"/>
      <c r="K124" s="3485"/>
      <c r="L124" s="3485"/>
      <c r="M124" s="3485"/>
      <c r="N124" s="3486"/>
      <c r="O124" s="3499"/>
      <c r="P124" s="3502" t="s">
        <v>309</v>
      </c>
      <c r="Q124" s="3503"/>
      <c r="R124" s="3504"/>
      <c r="S124" s="3508" t="s">
        <v>343</v>
      </c>
      <c r="T124" s="3468"/>
      <c r="U124" s="3509"/>
      <c r="V124" s="3508"/>
      <c r="W124" s="3468"/>
      <c r="X124" s="3468"/>
      <c r="Y124" s="3468" t="s">
        <v>115</v>
      </c>
      <c r="Z124" s="3468"/>
      <c r="AA124" s="3468" t="s">
        <v>116</v>
      </c>
      <c r="AB124" s="3468"/>
      <c r="AC124" s="3468" t="s">
        <v>117</v>
      </c>
      <c r="AD124" s="3470"/>
    </row>
    <row r="125" spans="1:30" s="195" customFormat="1" ht="33.75" customHeight="1" thickBot="1">
      <c r="A125" s="1434"/>
      <c r="B125" s="3478"/>
      <c r="C125" s="3479"/>
      <c r="D125" s="3479"/>
      <c r="E125" s="3480"/>
      <c r="F125" s="1379"/>
      <c r="G125" s="3487"/>
      <c r="H125" s="3488"/>
      <c r="I125" s="3488"/>
      <c r="J125" s="3488"/>
      <c r="K125" s="3488"/>
      <c r="L125" s="3488"/>
      <c r="M125" s="3488"/>
      <c r="N125" s="3489"/>
      <c r="O125" s="3501"/>
      <c r="P125" s="3505"/>
      <c r="Q125" s="3506"/>
      <c r="R125" s="3507"/>
      <c r="S125" s="3510"/>
      <c r="T125" s="3469"/>
      <c r="U125" s="3511"/>
      <c r="V125" s="3510"/>
      <c r="W125" s="3469"/>
      <c r="X125" s="3469"/>
      <c r="Y125" s="3469"/>
      <c r="Z125" s="3469"/>
      <c r="AA125" s="3469"/>
      <c r="AB125" s="3469"/>
      <c r="AC125" s="3469"/>
      <c r="AD125" s="3471"/>
    </row>
    <row r="126" spans="1:30" s="384" customFormat="1" ht="21" customHeight="1">
      <c r="A126" s="4" t="s">
        <v>327</v>
      </c>
      <c r="B126" s="195"/>
      <c r="C126" s="195"/>
      <c r="D126" s="195"/>
      <c r="E126" s="195"/>
      <c r="F126" s="195"/>
      <c r="G126" s="195"/>
      <c r="H126" s="195"/>
      <c r="I126" s="195"/>
      <c r="J126" s="195"/>
      <c r="K126" s="195"/>
      <c r="L126" s="195"/>
      <c r="M126" s="195"/>
      <c r="N126" s="195"/>
      <c r="O126" s="195"/>
      <c r="P126" s="195"/>
      <c r="Q126" s="195"/>
      <c r="R126" s="195"/>
      <c r="S126" s="195"/>
      <c r="T126" s="195"/>
      <c r="U126" s="195"/>
      <c r="V126" s="195"/>
      <c r="W126" s="195"/>
      <c r="X126" s="195"/>
      <c r="Y126" s="195"/>
      <c r="Z126" s="195"/>
      <c r="AA126" s="195"/>
      <c r="AB126" s="195"/>
      <c r="AC126" s="195"/>
      <c r="AD126" s="195"/>
    </row>
    <row r="127" spans="1:30" s="384" customFormat="1" ht="21" customHeight="1">
      <c r="A127" s="4" t="s">
        <v>328</v>
      </c>
      <c r="B127" s="195"/>
      <c r="C127" s="195"/>
      <c r="D127" s="195"/>
      <c r="E127" s="195"/>
      <c r="F127" s="195"/>
      <c r="G127" s="195"/>
      <c r="H127" s="195"/>
      <c r="I127" s="195"/>
      <c r="J127" s="195"/>
      <c r="K127" s="195"/>
      <c r="L127" s="195"/>
      <c r="M127" s="195"/>
      <c r="N127" s="195"/>
      <c r="O127" s="195"/>
      <c r="P127" s="195"/>
      <c r="Q127" s="195"/>
      <c r="R127" s="195"/>
      <c r="S127" s="195"/>
      <c r="T127" s="195"/>
      <c r="U127" s="195"/>
      <c r="V127" s="195"/>
      <c r="W127" s="195"/>
      <c r="X127" s="195"/>
      <c r="Y127" s="195"/>
      <c r="Z127" s="195"/>
      <c r="AA127" s="195"/>
      <c r="AB127" s="195"/>
      <c r="AC127" s="195"/>
      <c r="AD127" s="195"/>
    </row>
    <row r="128" spans="1:30" s="384" customFormat="1">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row>
    <row r="129" spans="1:30" s="384" customFormat="1" ht="17.25" customHeight="1">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row>
    <row r="130" spans="1:30" s="384" customFormat="1">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row>
    <row r="131" spans="1:30" s="384" customFormat="1" ht="38.25" customHeight="1">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row>
    <row r="132" spans="1:30" s="384" customFormat="1" ht="40.5" customHeight="1">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row>
    <row r="133" spans="1:30" s="384" customFormat="1" ht="40.5" customHeight="1">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row>
    <row r="134" spans="1:30" s="384" customFormat="1" ht="40.5" customHeight="1">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row>
    <row r="135" spans="1:30" s="384" customFormat="1" ht="40.5" customHeight="1">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row>
  </sheetData>
  <sheetProtection sheet="1" objects="1" scenarios="1" formatCells="0" formatRows="0" insertRows="0" deleteRows="0"/>
  <mergeCells count="504">
    <mergeCell ref="AB124:AB125"/>
    <mergeCell ref="AC124:AC125"/>
    <mergeCell ref="AD124:AD125"/>
    <mergeCell ref="B122:E125"/>
    <mergeCell ref="G122:N125"/>
    <mergeCell ref="O122:P123"/>
    <mergeCell ref="Q122:Q123"/>
    <mergeCell ref="R122:R123"/>
    <mergeCell ref="S122:S123"/>
    <mergeCell ref="T122:T123"/>
    <mergeCell ref="Z122:AD123"/>
    <mergeCell ref="F123:F124"/>
    <mergeCell ref="O124:O125"/>
    <mergeCell ref="P124:R125"/>
    <mergeCell ref="S124:U125"/>
    <mergeCell ref="V124:W125"/>
    <mergeCell ref="X124:X125"/>
    <mergeCell ref="Y124:Y125"/>
    <mergeCell ref="Z124:Z125"/>
    <mergeCell ref="AA124:AA125"/>
    <mergeCell ref="S69:S70"/>
    <mergeCell ref="U122:W123"/>
    <mergeCell ref="X122:Y123"/>
    <mergeCell ref="Z69:AD70"/>
    <mergeCell ref="P71:R71"/>
    <mergeCell ref="S71:U71"/>
    <mergeCell ref="V71:W71"/>
    <mergeCell ref="T69:T70"/>
    <mergeCell ref="U69:W70"/>
    <mergeCell ref="X69:Y70"/>
    <mergeCell ref="AC75:AC76"/>
    <mergeCell ref="R69:R70"/>
    <mergeCell ref="T73:T74"/>
    <mergeCell ref="U73:W74"/>
    <mergeCell ref="X73:Y74"/>
    <mergeCell ref="Z73:AD74"/>
    <mergeCell ref="AB75:AB76"/>
    <mergeCell ref="S85:U85"/>
    <mergeCell ref="X84:Y84"/>
    <mergeCell ref="Z84:AD84"/>
    <mergeCell ref="P85:R85"/>
    <mergeCell ref="U97:W98"/>
    <mergeCell ref="X97:Y98"/>
    <mergeCell ref="AC109:AC110"/>
    <mergeCell ref="A2:AD2"/>
    <mergeCell ref="A4:D4"/>
    <mergeCell ref="E4:K4"/>
    <mergeCell ref="L4:O4"/>
    <mergeCell ref="P4:U4"/>
    <mergeCell ref="U77:W78"/>
    <mergeCell ref="X77:Y78"/>
    <mergeCell ref="Z77:AD78"/>
    <mergeCell ref="AB79:AB80"/>
    <mergeCell ref="AC79:AC80"/>
    <mergeCell ref="AD79:AD80"/>
    <mergeCell ref="G77:N80"/>
    <mergeCell ref="O77:P78"/>
    <mergeCell ref="Q77:Q78"/>
    <mergeCell ref="R77:R78"/>
    <mergeCell ref="S77:S78"/>
    <mergeCell ref="T77:T78"/>
    <mergeCell ref="AD75:AD76"/>
    <mergeCell ref="F78:F79"/>
    <mergeCell ref="O79:O80"/>
    <mergeCell ref="P79:R80"/>
    <mergeCell ref="S79:U80"/>
    <mergeCell ref="V79:W80"/>
    <mergeCell ref="X79:X80"/>
    <mergeCell ref="V4:W4"/>
    <mergeCell ref="X4:AD4"/>
    <mergeCell ref="U10:W11"/>
    <mergeCell ref="X10:Y11"/>
    <mergeCell ref="Z10:AD11"/>
    <mergeCell ref="C11:C12"/>
    <mergeCell ref="O12:O13"/>
    <mergeCell ref="P12:R13"/>
    <mergeCell ref="S12:U13"/>
    <mergeCell ref="V12:W13"/>
    <mergeCell ref="B7:E8"/>
    <mergeCell ref="F7:J7"/>
    <mergeCell ref="K7:AD7"/>
    <mergeCell ref="F8:J8"/>
    <mergeCell ref="K8:AD8"/>
    <mergeCell ref="Z12:Z13"/>
    <mergeCell ref="AA12:AA13"/>
    <mergeCell ref="AB12:AB13"/>
    <mergeCell ref="AC12:AC13"/>
    <mergeCell ref="AD12:AD13"/>
    <mergeCell ref="X14:Y14"/>
    <mergeCell ref="Z14:AD14"/>
    <mergeCell ref="X12:X13"/>
    <mergeCell ref="Y12:Y13"/>
    <mergeCell ref="D10:N13"/>
    <mergeCell ref="O10:P11"/>
    <mergeCell ref="Q10:Q11"/>
    <mergeCell ref="R10:R11"/>
    <mergeCell ref="S10:S11"/>
    <mergeCell ref="T10:T11"/>
    <mergeCell ref="R17:R18"/>
    <mergeCell ref="S17:S18"/>
    <mergeCell ref="T17:T18"/>
    <mergeCell ref="P15:R15"/>
    <mergeCell ref="S15:U15"/>
    <mergeCell ref="V15:W15"/>
    <mergeCell ref="E16:N16"/>
    <mergeCell ref="C18:C19"/>
    <mergeCell ref="O19:O20"/>
    <mergeCell ref="P19:R20"/>
    <mergeCell ref="S19:U20"/>
    <mergeCell ref="V19:W20"/>
    <mergeCell ref="U17:W18"/>
    <mergeCell ref="D14:N15"/>
    <mergeCell ref="O14:P14"/>
    <mergeCell ref="U14:W14"/>
    <mergeCell ref="C24:C25"/>
    <mergeCell ref="O25:O26"/>
    <mergeCell ref="P25:R26"/>
    <mergeCell ref="S25:U26"/>
    <mergeCell ref="V25:W26"/>
    <mergeCell ref="X25:X26"/>
    <mergeCell ref="Y25:Y26"/>
    <mergeCell ref="X17:Y18"/>
    <mergeCell ref="Z17:AD18"/>
    <mergeCell ref="AB19:AB20"/>
    <mergeCell ref="AC19:AC20"/>
    <mergeCell ref="AD19:AD20"/>
    <mergeCell ref="B21:E21"/>
    <mergeCell ref="G21:M21"/>
    <mergeCell ref="O21:U21"/>
    <mergeCell ref="V21:W21"/>
    <mergeCell ref="X21:AD21"/>
    <mergeCell ref="X19:X20"/>
    <mergeCell ref="Y19:Y20"/>
    <mergeCell ref="Z19:Z20"/>
    <mergeCell ref="AA19:AA20"/>
    <mergeCell ref="D17:N20"/>
    <mergeCell ref="O17:P18"/>
    <mergeCell ref="Q17:Q18"/>
    <mergeCell ref="Z25:Z26"/>
    <mergeCell ref="AA25:AA26"/>
    <mergeCell ref="AB25:AB26"/>
    <mergeCell ref="AC25:AC26"/>
    <mergeCell ref="AD25:AD26"/>
    <mergeCell ref="D27:N28"/>
    <mergeCell ref="O27:P27"/>
    <mergeCell ref="U27:W27"/>
    <mergeCell ref="X27:Y27"/>
    <mergeCell ref="Z27:AD27"/>
    <mergeCell ref="D23:N26"/>
    <mergeCell ref="O23:P24"/>
    <mergeCell ref="Q23:Q24"/>
    <mergeCell ref="R23:R24"/>
    <mergeCell ref="S23:S24"/>
    <mergeCell ref="T23:T24"/>
    <mergeCell ref="U23:W24"/>
    <mergeCell ref="X23:Y24"/>
    <mergeCell ref="Z23:AD24"/>
    <mergeCell ref="A34:Q34"/>
    <mergeCell ref="P28:R28"/>
    <mergeCell ref="S28:U28"/>
    <mergeCell ref="V28:W28"/>
    <mergeCell ref="E29:N29"/>
    <mergeCell ref="D30:N33"/>
    <mergeCell ref="O30:P31"/>
    <mergeCell ref="Q30:Q31"/>
    <mergeCell ref="R30:R31"/>
    <mergeCell ref="S30:S31"/>
    <mergeCell ref="T30:T31"/>
    <mergeCell ref="U30:W31"/>
    <mergeCell ref="X30:Y31"/>
    <mergeCell ref="Z30:AD31"/>
    <mergeCell ref="C31:C32"/>
    <mergeCell ref="O32:O33"/>
    <mergeCell ref="P32:R33"/>
    <mergeCell ref="S32:U33"/>
    <mergeCell ref="V32:W33"/>
    <mergeCell ref="X32:X33"/>
    <mergeCell ref="Y32:Y33"/>
    <mergeCell ref="Z32:Z33"/>
    <mergeCell ref="AA32:AA33"/>
    <mergeCell ref="AB32:AB33"/>
    <mergeCell ref="AC32:AC33"/>
    <mergeCell ref="AD32:AD33"/>
    <mergeCell ref="B35:E42"/>
    <mergeCell ref="G35:N38"/>
    <mergeCell ref="O35:P36"/>
    <mergeCell ref="Q35:Q36"/>
    <mergeCell ref="R35:R36"/>
    <mergeCell ref="S35:S36"/>
    <mergeCell ref="G39:N42"/>
    <mergeCell ref="O39:P40"/>
    <mergeCell ref="Q39:Q40"/>
    <mergeCell ref="R39:R40"/>
    <mergeCell ref="F36:F37"/>
    <mergeCell ref="O37:O38"/>
    <mergeCell ref="P37:R38"/>
    <mergeCell ref="S37:U38"/>
    <mergeCell ref="F40:F41"/>
    <mergeCell ref="O41:O42"/>
    <mergeCell ref="P41:R42"/>
    <mergeCell ref="S41:U42"/>
    <mergeCell ref="T35:T36"/>
    <mergeCell ref="U35:W36"/>
    <mergeCell ref="V41:W42"/>
    <mergeCell ref="X35:Y36"/>
    <mergeCell ref="Z35:AD36"/>
    <mergeCell ref="S39:S40"/>
    <mergeCell ref="T39:T40"/>
    <mergeCell ref="U39:W40"/>
    <mergeCell ref="X39:Y40"/>
    <mergeCell ref="Y37:Y38"/>
    <mergeCell ref="Z37:Z38"/>
    <mergeCell ref="Z39:AD40"/>
    <mergeCell ref="V37:W38"/>
    <mergeCell ref="X37:X38"/>
    <mergeCell ref="AA37:AA38"/>
    <mergeCell ref="AB37:AB38"/>
    <mergeCell ref="AC37:AC38"/>
    <mergeCell ref="AD37:AD38"/>
    <mergeCell ref="Z48:AD49"/>
    <mergeCell ref="I50:J50"/>
    <mergeCell ref="K50:M50"/>
    <mergeCell ref="U50:V50"/>
    <mergeCell ref="AB41:AB42"/>
    <mergeCell ref="AC41:AC42"/>
    <mergeCell ref="AD41:AD42"/>
    <mergeCell ref="X41:X42"/>
    <mergeCell ref="Y41:Y42"/>
    <mergeCell ref="Z41:Z42"/>
    <mergeCell ref="AA41:AA42"/>
    <mergeCell ref="B44:E50"/>
    <mergeCell ref="F44:F45"/>
    <mergeCell ref="G44:N45"/>
    <mergeCell ref="O44:P45"/>
    <mergeCell ref="Q44:Q45"/>
    <mergeCell ref="R44:R45"/>
    <mergeCell ref="S44:S45"/>
    <mergeCell ref="T44:T45"/>
    <mergeCell ref="Z44:AD45"/>
    <mergeCell ref="G46:I47"/>
    <mergeCell ref="J46:Q47"/>
    <mergeCell ref="R46:T47"/>
    <mergeCell ref="U46:AD47"/>
    <mergeCell ref="F48:F49"/>
    <mergeCell ref="G48:N49"/>
    <mergeCell ref="O48:P49"/>
    <mergeCell ref="Q48:Q49"/>
    <mergeCell ref="R48:R49"/>
    <mergeCell ref="S48:S49"/>
    <mergeCell ref="T48:T49"/>
    <mergeCell ref="U48:W49"/>
    <mergeCell ref="X48:Y49"/>
    <mergeCell ref="X44:Y45"/>
    <mergeCell ref="U44:W45"/>
    <mergeCell ref="B52:E55"/>
    <mergeCell ref="G52:N55"/>
    <mergeCell ref="O52:P53"/>
    <mergeCell ref="Q52:Q53"/>
    <mergeCell ref="R52:R53"/>
    <mergeCell ref="S52:S53"/>
    <mergeCell ref="F53:F54"/>
    <mergeCell ref="O54:O55"/>
    <mergeCell ref="P54:R55"/>
    <mergeCell ref="S54:U55"/>
    <mergeCell ref="T52:T53"/>
    <mergeCell ref="U52:W53"/>
    <mergeCell ref="Z52:AD53"/>
    <mergeCell ref="F58:F59"/>
    <mergeCell ref="O59:O60"/>
    <mergeCell ref="P59:R60"/>
    <mergeCell ref="S59:U60"/>
    <mergeCell ref="V59:W60"/>
    <mergeCell ref="X59:X60"/>
    <mergeCell ref="Y59:Y60"/>
    <mergeCell ref="Z59:Z60"/>
    <mergeCell ref="AA59:AA60"/>
    <mergeCell ref="Y54:Y55"/>
    <mergeCell ref="Z54:Z55"/>
    <mergeCell ref="AA54:AA55"/>
    <mergeCell ref="AB54:AB55"/>
    <mergeCell ref="AC54:AC55"/>
    <mergeCell ref="AD54:AD55"/>
    <mergeCell ref="V54:W55"/>
    <mergeCell ref="X54:X55"/>
    <mergeCell ref="X52:Y53"/>
    <mergeCell ref="AB59:AB60"/>
    <mergeCell ref="AC59:AC60"/>
    <mergeCell ref="AD59:AD60"/>
    <mergeCell ref="T57:T58"/>
    <mergeCell ref="U57:W58"/>
    <mergeCell ref="X57:Y58"/>
    <mergeCell ref="Z57:AD58"/>
    <mergeCell ref="B57:E60"/>
    <mergeCell ref="G57:N60"/>
    <mergeCell ref="O57:P58"/>
    <mergeCell ref="Q57:Q58"/>
    <mergeCell ref="R57:R58"/>
    <mergeCell ref="S57:S58"/>
    <mergeCell ref="AB66:AB67"/>
    <mergeCell ref="AC66:AC67"/>
    <mergeCell ref="AD66:AD67"/>
    <mergeCell ref="T64:T65"/>
    <mergeCell ref="U64:W65"/>
    <mergeCell ref="X64:Y65"/>
    <mergeCell ref="Z64:AD65"/>
    <mergeCell ref="B62:E62"/>
    <mergeCell ref="F62:AD62"/>
    <mergeCell ref="B63:E63"/>
    <mergeCell ref="F63:AD63"/>
    <mergeCell ref="B64:E67"/>
    <mergeCell ref="G64:N67"/>
    <mergeCell ref="O64:P65"/>
    <mergeCell ref="Q64:Q65"/>
    <mergeCell ref="R64:R65"/>
    <mergeCell ref="S64:S65"/>
    <mergeCell ref="A72:O72"/>
    <mergeCell ref="Y66:Y67"/>
    <mergeCell ref="Z66:Z67"/>
    <mergeCell ref="AA66:AA67"/>
    <mergeCell ref="B73:E80"/>
    <mergeCell ref="G73:N76"/>
    <mergeCell ref="O73:P74"/>
    <mergeCell ref="Q73:Q74"/>
    <mergeCell ref="R73:R74"/>
    <mergeCell ref="S73:S74"/>
    <mergeCell ref="F65:F66"/>
    <mergeCell ref="O66:O67"/>
    <mergeCell ref="P66:R67"/>
    <mergeCell ref="S66:U67"/>
    <mergeCell ref="V66:W67"/>
    <mergeCell ref="X66:X67"/>
    <mergeCell ref="Y79:Y80"/>
    <mergeCell ref="Z79:Z80"/>
    <mergeCell ref="AA79:AA80"/>
    <mergeCell ref="B69:E71"/>
    <mergeCell ref="G69:N71"/>
    <mergeCell ref="O69:P70"/>
    <mergeCell ref="Q69:Q70"/>
    <mergeCell ref="F74:F75"/>
    <mergeCell ref="O75:O76"/>
    <mergeCell ref="P75:R76"/>
    <mergeCell ref="S75:U76"/>
    <mergeCell ref="V75:W76"/>
    <mergeCell ref="X75:X76"/>
    <mergeCell ref="Y75:Y76"/>
    <mergeCell ref="Z75:Z76"/>
    <mergeCell ref="AA75:AA76"/>
    <mergeCell ref="B82:E87"/>
    <mergeCell ref="F84:F85"/>
    <mergeCell ref="K84:N85"/>
    <mergeCell ref="V85:W85"/>
    <mergeCell ref="G82:I87"/>
    <mergeCell ref="X82:Y82"/>
    <mergeCell ref="Z82:AD82"/>
    <mergeCell ref="P83:R83"/>
    <mergeCell ref="S83:U83"/>
    <mergeCell ref="V83:W83"/>
    <mergeCell ref="K86:N87"/>
    <mergeCell ref="O86:P86"/>
    <mergeCell ref="U86:W86"/>
    <mergeCell ref="J82:J87"/>
    <mergeCell ref="K82:N83"/>
    <mergeCell ref="O82:P82"/>
    <mergeCell ref="U82:W82"/>
    <mergeCell ref="S87:U87"/>
    <mergeCell ref="V87:W87"/>
    <mergeCell ref="X86:Y86"/>
    <mergeCell ref="Z86:AD86"/>
    <mergeCell ref="P87:R87"/>
    <mergeCell ref="O84:P84"/>
    <mergeCell ref="U84:W84"/>
    <mergeCell ref="X91:X95"/>
    <mergeCell ref="AB91:AB95"/>
    <mergeCell ref="Z91:Z95"/>
    <mergeCell ref="AA91:AA95"/>
    <mergeCell ref="B89:E95"/>
    <mergeCell ref="O89:P90"/>
    <mergeCell ref="Q89:Q90"/>
    <mergeCell ref="R89:R90"/>
    <mergeCell ref="S89:S90"/>
    <mergeCell ref="Y91:Y95"/>
    <mergeCell ref="T89:T90"/>
    <mergeCell ref="U89:W90"/>
    <mergeCell ref="X89:Y90"/>
    <mergeCell ref="Z89:AD90"/>
    <mergeCell ref="G89:I95"/>
    <mergeCell ref="J89:J95"/>
    <mergeCell ref="K89:N95"/>
    <mergeCell ref="F90:F93"/>
    <mergeCell ref="V99:W100"/>
    <mergeCell ref="AC91:AC95"/>
    <mergeCell ref="AD91:AD95"/>
    <mergeCell ref="Z97:AD98"/>
    <mergeCell ref="B102:E105"/>
    <mergeCell ref="G102:N105"/>
    <mergeCell ref="O102:P103"/>
    <mergeCell ref="Q102:Q103"/>
    <mergeCell ref="R102:R103"/>
    <mergeCell ref="S102:S103"/>
    <mergeCell ref="T102:T103"/>
    <mergeCell ref="U102:W103"/>
    <mergeCell ref="X102:Y103"/>
    <mergeCell ref="Y99:Y100"/>
    <mergeCell ref="Z99:Z100"/>
    <mergeCell ref="AA99:AA100"/>
    <mergeCell ref="AB99:AB100"/>
    <mergeCell ref="AC99:AC100"/>
    <mergeCell ref="AD99:AD100"/>
    <mergeCell ref="X99:X100"/>
    <mergeCell ref="O91:O95"/>
    <mergeCell ref="P91:R95"/>
    <mergeCell ref="S91:U95"/>
    <mergeCell ref="V91:W95"/>
    <mergeCell ref="B97:E100"/>
    <mergeCell ref="G97:N100"/>
    <mergeCell ref="O97:P98"/>
    <mergeCell ref="Q97:Q98"/>
    <mergeCell ref="R97:R98"/>
    <mergeCell ref="S97:S98"/>
    <mergeCell ref="T97:T98"/>
    <mergeCell ref="Z102:AD103"/>
    <mergeCell ref="F103:F104"/>
    <mergeCell ref="O104:O105"/>
    <mergeCell ref="P104:R105"/>
    <mergeCell ref="S104:U105"/>
    <mergeCell ref="V104:W105"/>
    <mergeCell ref="X104:X105"/>
    <mergeCell ref="Y104:Y105"/>
    <mergeCell ref="Z104:Z105"/>
    <mergeCell ref="AA104:AA105"/>
    <mergeCell ref="AB104:AB105"/>
    <mergeCell ref="AC104:AC105"/>
    <mergeCell ref="AD104:AD105"/>
    <mergeCell ref="F98:F99"/>
    <mergeCell ref="O99:O100"/>
    <mergeCell ref="P99:R100"/>
    <mergeCell ref="S99:U100"/>
    <mergeCell ref="B107:E110"/>
    <mergeCell ref="O107:P108"/>
    <mergeCell ref="Q107:Q108"/>
    <mergeCell ref="R107:R108"/>
    <mergeCell ref="S107:S108"/>
    <mergeCell ref="T107:T108"/>
    <mergeCell ref="U107:W108"/>
    <mergeCell ref="AA109:AA110"/>
    <mergeCell ref="AB109:AB110"/>
    <mergeCell ref="Y119:Y120"/>
    <mergeCell ref="AD109:AD110"/>
    <mergeCell ref="G107:N110"/>
    <mergeCell ref="B112:E115"/>
    <mergeCell ref="G112:I115"/>
    <mergeCell ref="J112:J115"/>
    <mergeCell ref="K112:N115"/>
    <mergeCell ref="O112:P113"/>
    <mergeCell ref="X107:Y108"/>
    <mergeCell ref="Z107:AD108"/>
    <mergeCell ref="F108:F109"/>
    <mergeCell ref="O109:O110"/>
    <mergeCell ref="P109:R110"/>
    <mergeCell ref="S109:U110"/>
    <mergeCell ref="V109:W110"/>
    <mergeCell ref="X109:X110"/>
    <mergeCell ref="Y109:Y110"/>
    <mergeCell ref="Z109:Z110"/>
    <mergeCell ref="Z112:AD113"/>
    <mergeCell ref="F113:F114"/>
    <mergeCell ref="O114:O115"/>
    <mergeCell ref="P114:R115"/>
    <mergeCell ref="S114:U115"/>
    <mergeCell ref="V114:W115"/>
    <mergeCell ref="Y114:Y115"/>
    <mergeCell ref="Z114:Z115"/>
    <mergeCell ref="AA114:AA115"/>
    <mergeCell ref="Q112:Q113"/>
    <mergeCell ref="R112:R113"/>
    <mergeCell ref="S112:S113"/>
    <mergeCell ref="T112:T113"/>
    <mergeCell ref="U112:W113"/>
    <mergeCell ref="X112:Y113"/>
    <mergeCell ref="X114:X115"/>
    <mergeCell ref="AB114:AB115"/>
    <mergeCell ref="AC114:AC115"/>
    <mergeCell ref="AD114:AD115"/>
    <mergeCell ref="B117:E120"/>
    <mergeCell ref="G117:N120"/>
    <mergeCell ref="O117:P118"/>
    <mergeCell ref="Q117:Q118"/>
    <mergeCell ref="R117:R118"/>
    <mergeCell ref="S117:S118"/>
    <mergeCell ref="T117:T118"/>
    <mergeCell ref="Z119:Z120"/>
    <mergeCell ref="AA119:AA120"/>
    <mergeCell ref="AB119:AB120"/>
    <mergeCell ref="AC119:AC120"/>
    <mergeCell ref="AD119:AD120"/>
    <mergeCell ref="U117:W118"/>
    <mergeCell ref="X117:Y118"/>
    <mergeCell ref="Z117:AD118"/>
    <mergeCell ref="F118:F119"/>
    <mergeCell ref="O119:O120"/>
    <mergeCell ref="P119:R120"/>
    <mergeCell ref="S119:U120"/>
    <mergeCell ref="V119:W120"/>
    <mergeCell ref="X119:X120"/>
  </mergeCells>
  <phoneticPr fontId="14"/>
  <conditionalFormatting sqref="F21 N21">
    <cfRule type="cellIs" dxfId="108" priority="96" stopIfTrue="1" operator="equal">
      <formula>IF($F$21:$N$21,"✓")</formula>
    </cfRule>
  </conditionalFormatting>
  <conditionalFormatting sqref="F44">
    <cfRule type="cellIs" dxfId="107" priority="94" stopIfTrue="1" operator="equal">
      <formula>""</formula>
    </cfRule>
  </conditionalFormatting>
  <conditionalFormatting sqref="F48">
    <cfRule type="cellIs" dxfId="106" priority="92" stopIfTrue="1" operator="equal">
      <formula>""</formula>
    </cfRule>
  </conditionalFormatting>
  <conditionalFormatting sqref="F84">
    <cfRule type="cellIs" dxfId="105" priority="77" stopIfTrue="1" operator="equal">
      <formula>""</formula>
    </cfRule>
  </conditionalFormatting>
  <conditionalFormatting sqref="J46:R47 U46:AD47 N50 P50 W50 Y50 AA50">
    <cfRule type="cellIs" dxfId="104" priority="95" stopIfTrue="1" operator="equal">
      <formula>""</formula>
    </cfRule>
  </conditionalFormatting>
  <conditionalFormatting sqref="K82 Q82">
    <cfRule type="cellIs" dxfId="103" priority="87" stopIfTrue="1" operator="equal">
      <formula>""</formula>
    </cfRule>
  </conditionalFormatting>
  <conditionalFormatting sqref="K84 Q84">
    <cfRule type="cellIs" dxfId="102" priority="86" stopIfTrue="1" operator="equal">
      <formula>""</formula>
    </cfRule>
  </conditionalFormatting>
  <conditionalFormatting sqref="K89">
    <cfRule type="cellIs" dxfId="101" priority="55" stopIfTrue="1" operator="equal">
      <formula>""</formula>
    </cfRule>
  </conditionalFormatting>
  <conditionalFormatting sqref="K112">
    <cfRule type="cellIs" dxfId="100" priority="64" stopIfTrue="1" operator="equal">
      <formula>""</formula>
    </cfRule>
  </conditionalFormatting>
  <conditionalFormatting sqref="K50:M50">
    <cfRule type="cellIs" dxfId="99" priority="36" operator="equal">
      <formula>""</formula>
    </cfRule>
  </conditionalFormatting>
  <conditionalFormatting sqref="O48 Q48:S48 U48 X48 Z48">
    <cfRule type="cellIs" dxfId="98" priority="91" stopIfTrue="1" operator="equal">
      <formula>""</formula>
    </cfRule>
  </conditionalFormatting>
  <conditionalFormatting sqref="O82:O87">
    <cfRule type="cellIs" dxfId="97" priority="78" stopIfTrue="1" operator="equal">
      <formula>""</formula>
    </cfRule>
  </conditionalFormatting>
  <conditionalFormatting sqref="O10:P11">
    <cfRule type="cellIs" dxfId="96" priority="54" operator="equal">
      <formula>""</formula>
    </cfRule>
  </conditionalFormatting>
  <conditionalFormatting sqref="O14:P14">
    <cfRule type="cellIs" dxfId="95" priority="52" operator="equal">
      <formula>""</formula>
    </cfRule>
  </conditionalFormatting>
  <conditionalFormatting sqref="O17:P18">
    <cfRule type="cellIs" dxfId="94" priority="50" operator="equal">
      <formula>""</formula>
    </cfRule>
  </conditionalFormatting>
  <conditionalFormatting sqref="O23:P24">
    <cfRule type="cellIs" dxfId="93" priority="48" operator="equal">
      <formula>""</formula>
    </cfRule>
  </conditionalFormatting>
  <conditionalFormatting sqref="O27:P27">
    <cfRule type="cellIs" dxfId="92" priority="46" operator="equal">
      <formula>""</formula>
    </cfRule>
  </conditionalFormatting>
  <conditionalFormatting sqref="O30:P31">
    <cfRule type="cellIs" dxfId="91" priority="44" operator="equal">
      <formula>""</formula>
    </cfRule>
  </conditionalFormatting>
  <conditionalFormatting sqref="O35:P36">
    <cfRule type="cellIs" dxfId="90" priority="42" operator="equal">
      <formula>""</formula>
    </cfRule>
  </conditionalFormatting>
  <conditionalFormatting sqref="O39:P40">
    <cfRule type="cellIs" dxfId="89" priority="40" operator="equal">
      <formula>""</formula>
    </cfRule>
  </conditionalFormatting>
  <conditionalFormatting sqref="O44:P45">
    <cfRule type="cellIs" dxfId="88" priority="38" operator="equal">
      <formula>""</formula>
    </cfRule>
  </conditionalFormatting>
  <conditionalFormatting sqref="O48:P49">
    <cfRule type="cellIs" dxfId="87" priority="37" operator="equal">
      <formula>""</formula>
    </cfRule>
  </conditionalFormatting>
  <conditionalFormatting sqref="O52:P53">
    <cfRule type="cellIs" dxfId="86" priority="34" operator="equal">
      <formula>""</formula>
    </cfRule>
  </conditionalFormatting>
  <conditionalFormatting sqref="O57:P58">
    <cfRule type="cellIs" dxfId="85" priority="32" operator="equal">
      <formula>""</formula>
    </cfRule>
  </conditionalFormatting>
  <conditionalFormatting sqref="O64:P65">
    <cfRule type="cellIs" dxfId="84" priority="30" operator="equal">
      <formula>""</formula>
    </cfRule>
  </conditionalFormatting>
  <conditionalFormatting sqref="O69:P70">
    <cfRule type="cellIs" dxfId="83" priority="7" operator="equal">
      <formula>""</formula>
    </cfRule>
  </conditionalFormatting>
  <conditionalFormatting sqref="O73:P74">
    <cfRule type="cellIs" dxfId="82" priority="27" operator="equal">
      <formula>""</formula>
    </cfRule>
  </conditionalFormatting>
  <conditionalFormatting sqref="O77:P78">
    <cfRule type="cellIs" dxfId="81" priority="26" operator="equal">
      <formula>""</formula>
    </cfRule>
  </conditionalFormatting>
  <conditionalFormatting sqref="O89:P90">
    <cfRule type="cellIs" dxfId="80" priority="21" operator="equal">
      <formula>""</formula>
    </cfRule>
  </conditionalFormatting>
  <conditionalFormatting sqref="O97:P98">
    <cfRule type="cellIs" dxfId="79" priority="19" operator="equal">
      <formula>""</formula>
    </cfRule>
  </conditionalFormatting>
  <conditionalFormatting sqref="O102:P103">
    <cfRule type="cellIs" dxfId="78" priority="17" operator="equal">
      <formula>""</formula>
    </cfRule>
  </conditionalFormatting>
  <conditionalFormatting sqref="O107:P108">
    <cfRule type="cellIs" dxfId="77" priority="15" operator="equal">
      <formula>""</formula>
    </cfRule>
  </conditionalFormatting>
  <conditionalFormatting sqref="O112:P113">
    <cfRule type="cellIs" dxfId="76" priority="13" operator="equal">
      <formula>""</formula>
    </cfRule>
  </conditionalFormatting>
  <conditionalFormatting sqref="O117:P118">
    <cfRule type="cellIs" dxfId="75" priority="11" operator="equal">
      <formula>""</formula>
    </cfRule>
  </conditionalFormatting>
  <conditionalFormatting sqref="O122:P123">
    <cfRule type="cellIs" dxfId="74" priority="2" operator="equal">
      <formula>""</formula>
    </cfRule>
  </conditionalFormatting>
  <conditionalFormatting sqref="Q10:Q11 S10:S11 C11:C12 O12:O13 X12:X13 Z12:Z13 AB12:AB13 Q14 S14 C15 O15 X15 Z15:Z16 AB15:AB16 O16:P16 R16 T16 W16:X16 Q17:Q18 S17:S18 C18:C19 O19:O20 X19:X20 Z19:Z20 AB19:AB20 X21:AD21 Q23:Q24 S23:S24 C24:C25 O25:O26 X25:X26 Z25:Z26 AB25:AB26 Q27 S27 C28 O28 X28:X29 Z28:Z29 AB28:AB29 O29:P29 R29 T29 W29 Q30:Q31 S30:S31 C31:C32 O32:O33 X32:X33 Z32:Z33 AB32:AB33 R50 Q52:Q53 S52:S53 F53:F54 O54:O55 X54:X55 Z54:Z55 AB54:AB55 Q57:Q58 S57:S58 F58:F59 O59:O60 X59:X60 Z59:Z60 AB59:AB60 F62:AD63 Q64:Q65 S64:S65 F65:F66 O66:O67 X66:X67 Z66:Z67 AB66:AB67 O71 X71 Z71 AB71 K86 Q86">
    <cfRule type="cellIs" dxfId="73" priority="97" stopIfTrue="1" operator="equal">
      <formula>""</formula>
    </cfRule>
  </conditionalFormatting>
  <conditionalFormatting sqref="Q35:Q36 S35:S36 F36:F37 O37:O38 X37:X38 Z37:Z38 AB37:AB38">
    <cfRule type="cellIs" dxfId="72" priority="90" stopIfTrue="1" operator="equal">
      <formula>""</formula>
    </cfRule>
  </conditionalFormatting>
  <conditionalFormatting sqref="Q39:Q40 S39:S40 F40:F41 O41:O42 X41:X42 Z41:Z42 AB41:AB42">
    <cfRule type="cellIs" dxfId="71" priority="84" stopIfTrue="1" operator="equal">
      <formula>""</formula>
    </cfRule>
  </conditionalFormatting>
  <conditionalFormatting sqref="Q69:Q70 S69:S70 F70">
    <cfRule type="cellIs" dxfId="70" priority="9" stopIfTrue="1" operator="equal">
      <formula>""</formula>
    </cfRule>
  </conditionalFormatting>
  <conditionalFormatting sqref="Q73:Q74 S73:S74 F74:F75 O75:O76 X75:X76 Z75:Z76 AB75:AB76">
    <cfRule type="cellIs" dxfId="69" priority="76" stopIfTrue="1" operator="equal">
      <formula>""</formula>
    </cfRule>
  </conditionalFormatting>
  <conditionalFormatting sqref="Q77:Q78 S77:S78 F78:F79 O79:O80 X79:X80 Z79:Z80 AB79:AB80">
    <cfRule type="cellIs" dxfId="68" priority="89" stopIfTrue="1" operator="equal">
      <formula>""</formula>
    </cfRule>
  </conditionalFormatting>
  <conditionalFormatting sqref="Q89:Q90 S89:S90 F90 O91:O95 X91:X95 Z91:Z95 AB91:AB95">
    <cfRule type="cellIs" dxfId="67" priority="59" stopIfTrue="1" operator="equal">
      <formula>""</formula>
    </cfRule>
  </conditionalFormatting>
  <conditionalFormatting sqref="Q97:Q98 S97:S98 F98:F99 O99:O100 X99:X100 Z99:Z100 AB99:AB100">
    <cfRule type="cellIs" dxfId="66" priority="85" stopIfTrue="1" operator="equal">
      <formula>""</formula>
    </cfRule>
  </conditionalFormatting>
  <conditionalFormatting sqref="Q102:Q103 S102:S103 F103:F104 O104:O105 X104:X105 Z104:Z105 AB104:AB105">
    <cfRule type="cellIs" dxfId="65" priority="88" stopIfTrue="1" operator="equal">
      <formula>""</formula>
    </cfRule>
  </conditionalFormatting>
  <conditionalFormatting sqref="Q107:Q108 S107:S108 F108:F109 O109:O110 X109:X110 Z109:Z110 AB109:AB110">
    <cfRule type="cellIs" dxfId="64" priority="57" stopIfTrue="1" operator="equal">
      <formula>""</formula>
    </cfRule>
  </conditionalFormatting>
  <conditionalFormatting sqref="Q112:Q113 S112:S113 F113:F114 O114:O115 X114:X115 Z114:Z115 AB114:AB115">
    <cfRule type="cellIs" dxfId="63" priority="66" stopIfTrue="1" operator="equal">
      <formula>""</formula>
    </cfRule>
  </conditionalFormatting>
  <conditionalFormatting sqref="Q117:Q118 S117:S118 F118:F119 O119:O120 X119:X120 Z119:Z120 AB119:AB120">
    <cfRule type="cellIs" dxfId="62" priority="65" stopIfTrue="1" operator="equal">
      <formula>""</formula>
    </cfRule>
  </conditionalFormatting>
  <conditionalFormatting sqref="Q122:Q123 S122:S123 F123:F124 O124:O125 X124:X125 Z124:Z125 AB124:AB125">
    <cfRule type="cellIs" dxfId="61" priority="4" stopIfTrue="1" operator="equal">
      <formula>""</formula>
    </cfRule>
  </conditionalFormatting>
  <conditionalFormatting sqref="Q44:S44">
    <cfRule type="cellIs" dxfId="60" priority="93" stopIfTrue="1" operator="equal">
      <formula>""</formula>
    </cfRule>
  </conditionalFormatting>
  <conditionalFormatting sqref="S82:S87 X82:X87 Z82:Z87 AB82:AB87">
    <cfRule type="cellIs" dxfId="59" priority="79" stopIfTrue="1" operator="equal">
      <formula>""</formula>
    </cfRule>
  </conditionalFormatting>
  <conditionalFormatting sqref="U50:V50">
    <cfRule type="cellIs" dxfId="58" priority="35" operator="equal">
      <formula>""</formula>
    </cfRule>
  </conditionalFormatting>
  <conditionalFormatting sqref="V12:W13">
    <cfRule type="cellIs" dxfId="57" priority="53" operator="equal">
      <formula>""</formula>
    </cfRule>
  </conditionalFormatting>
  <conditionalFormatting sqref="V15:W15">
    <cfRule type="cellIs" dxfId="56" priority="51" operator="equal">
      <formula>""</formula>
    </cfRule>
  </conditionalFormatting>
  <conditionalFormatting sqref="V19:W20">
    <cfRule type="cellIs" dxfId="55" priority="49" operator="equal">
      <formula>""</formula>
    </cfRule>
  </conditionalFormatting>
  <conditionalFormatting sqref="V25:W26">
    <cfRule type="cellIs" dxfId="54" priority="47" operator="equal">
      <formula>""</formula>
    </cfRule>
  </conditionalFormatting>
  <conditionalFormatting sqref="V28:W28">
    <cfRule type="cellIs" dxfId="53" priority="45" operator="equal">
      <formula>""</formula>
    </cfRule>
  </conditionalFormatting>
  <conditionalFormatting sqref="V32:W33">
    <cfRule type="cellIs" dxfId="52" priority="43" operator="equal">
      <formula>""</formula>
    </cfRule>
  </conditionalFormatting>
  <conditionalFormatting sqref="V37:W38">
    <cfRule type="cellIs" dxfId="51" priority="41" operator="equal">
      <formula>""</formula>
    </cfRule>
  </conditionalFormatting>
  <conditionalFormatting sqref="V41:W42">
    <cfRule type="cellIs" dxfId="50" priority="39" operator="equal">
      <formula>""</formula>
    </cfRule>
  </conditionalFormatting>
  <conditionalFormatting sqref="V54:W55">
    <cfRule type="cellIs" dxfId="49" priority="33" operator="equal">
      <formula>""</formula>
    </cfRule>
  </conditionalFormatting>
  <conditionalFormatting sqref="V59:W60">
    <cfRule type="cellIs" dxfId="48" priority="31" operator="equal">
      <formula>""</formula>
    </cfRule>
  </conditionalFormatting>
  <conditionalFormatting sqref="V66:W67">
    <cfRule type="cellIs" dxfId="47" priority="29" operator="equal">
      <formula>""</formula>
    </cfRule>
  </conditionalFormatting>
  <conditionalFormatting sqref="V71:W71 Z73:AD74">
    <cfRule type="cellIs" dxfId="46" priority="75" operator="equal">
      <formula>""</formula>
    </cfRule>
  </conditionalFormatting>
  <conditionalFormatting sqref="V75:W76">
    <cfRule type="cellIs" dxfId="45" priority="28" operator="equal">
      <formula>""</formula>
    </cfRule>
  </conditionalFormatting>
  <conditionalFormatting sqref="V79:W80">
    <cfRule type="cellIs" dxfId="44" priority="25" operator="equal">
      <formula>""</formula>
    </cfRule>
  </conditionalFormatting>
  <conditionalFormatting sqref="V83:W83">
    <cfRule type="cellIs" dxfId="43" priority="24" operator="equal">
      <formula>""</formula>
    </cfRule>
  </conditionalFormatting>
  <conditionalFormatting sqref="V85:W85">
    <cfRule type="cellIs" dxfId="42" priority="23" operator="equal">
      <formula>""</formula>
    </cfRule>
  </conditionalFormatting>
  <conditionalFormatting sqref="V87:W87">
    <cfRule type="cellIs" dxfId="41" priority="22" operator="equal">
      <formula>""</formula>
    </cfRule>
  </conditionalFormatting>
  <conditionalFormatting sqref="V91:W95">
    <cfRule type="cellIs" dxfId="40" priority="20" operator="equal">
      <formula>""</formula>
    </cfRule>
  </conditionalFormatting>
  <conditionalFormatting sqref="V99:W100">
    <cfRule type="cellIs" dxfId="39" priority="18" operator="equal">
      <formula>""</formula>
    </cfRule>
  </conditionalFormatting>
  <conditionalFormatting sqref="V104:W105">
    <cfRule type="cellIs" dxfId="38" priority="16" operator="equal">
      <formula>""</formula>
    </cfRule>
  </conditionalFormatting>
  <conditionalFormatting sqref="V109:W110">
    <cfRule type="cellIs" dxfId="37" priority="14" operator="equal">
      <formula>""</formula>
    </cfRule>
  </conditionalFormatting>
  <conditionalFormatting sqref="V114:W115">
    <cfRule type="cellIs" dxfId="36" priority="12" operator="equal">
      <formula>""</formula>
    </cfRule>
  </conditionalFormatting>
  <conditionalFormatting sqref="V119:W120">
    <cfRule type="cellIs" dxfId="35" priority="10" operator="equal">
      <formula>""</formula>
    </cfRule>
  </conditionalFormatting>
  <conditionalFormatting sqref="V124:W125">
    <cfRule type="cellIs" dxfId="34" priority="1" operator="equal">
      <formula>""</formula>
    </cfRule>
  </conditionalFormatting>
  <conditionalFormatting sqref="Z10:AD11">
    <cfRule type="cellIs" dxfId="33" priority="67" operator="equal">
      <formula>""</formula>
    </cfRule>
  </conditionalFormatting>
  <conditionalFormatting sqref="Z14:AD14">
    <cfRule type="cellIs" dxfId="32" priority="68" operator="equal">
      <formula>""</formula>
    </cfRule>
  </conditionalFormatting>
  <conditionalFormatting sqref="Z23:AD24">
    <cfRule type="cellIs" dxfId="31" priority="69" operator="equal">
      <formula>""</formula>
    </cfRule>
  </conditionalFormatting>
  <conditionalFormatting sqref="Z27:AD27">
    <cfRule type="cellIs" dxfId="30" priority="70" operator="equal">
      <formula>""</formula>
    </cfRule>
  </conditionalFormatting>
  <conditionalFormatting sqref="Z30:AD31">
    <cfRule type="cellIs" dxfId="29" priority="6" operator="equal">
      <formula>""</formula>
    </cfRule>
  </conditionalFormatting>
  <conditionalFormatting sqref="Z35:AD36">
    <cfRule type="cellIs" dxfId="28" priority="71" operator="equal">
      <formula>""</formula>
    </cfRule>
  </conditionalFormatting>
  <conditionalFormatting sqref="Z39:AD40">
    <cfRule type="cellIs" dxfId="27" priority="5" operator="equal">
      <formula>""</formula>
    </cfRule>
  </conditionalFormatting>
  <conditionalFormatting sqref="Z44:AD45">
    <cfRule type="cellIs" dxfId="26" priority="72" operator="equal">
      <formula>""</formula>
    </cfRule>
  </conditionalFormatting>
  <conditionalFormatting sqref="Z52:AD53">
    <cfRule type="cellIs" dxfId="25" priority="73" operator="equal">
      <formula>""</formula>
    </cfRule>
  </conditionalFormatting>
  <conditionalFormatting sqref="Z57:AD58">
    <cfRule type="cellIs" dxfId="24" priority="74" operator="equal">
      <formula>""</formula>
    </cfRule>
  </conditionalFormatting>
  <conditionalFormatting sqref="Z69:AD70">
    <cfRule type="cellIs" dxfId="23" priority="8" operator="equal">
      <formula>""</formula>
    </cfRule>
  </conditionalFormatting>
  <conditionalFormatting sqref="Z89:AD90">
    <cfRule type="cellIs" dxfId="22" priority="58" operator="equal">
      <formula>""</formula>
    </cfRule>
  </conditionalFormatting>
  <conditionalFormatting sqref="Z97:AD98">
    <cfRule type="cellIs" dxfId="21" priority="63" operator="equal">
      <formula>""</formula>
    </cfRule>
  </conditionalFormatting>
  <conditionalFormatting sqref="Z102:AD103">
    <cfRule type="cellIs" dxfId="20" priority="62" operator="equal">
      <formula>""</formula>
    </cfRule>
  </conditionalFormatting>
  <conditionalFormatting sqref="Z107:AD108">
    <cfRule type="cellIs" dxfId="19" priority="56" operator="equal">
      <formula>""</formula>
    </cfRule>
  </conditionalFormatting>
  <conditionalFormatting sqref="Z112:AD113">
    <cfRule type="cellIs" dxfId="18" priority="61" operator="equal">
      <formula>""</formula>
    </cfRule>
  </conditionalFormatting>
  <conditionalFormatting sqref="Z117:AD118">
    <cfRule type="cellIs" dxfId="17" priority="60" operator="equal">
      <formula>""</formula>
    </cfRule>
  </conditionalFormatting>
  <conditionalFormatting sqref="Z122:AD123">
    <cfRule type="cellIs" dxfId="16" priority="3" operator="equal">
      <formula>""</formula>
    </cfRule>
  </conditionalFormatting>
  <dataValidations count="5">
    <dataValidation type="list" allowBlank="1" showInputMessage="1" showErrorMessage="1" sqref="K50:M50" xr:uid="{00000000-0002-0000-1E00-000000000000}">
      <formula1>"令和"</formula1>
    </dataValidation>
    <dataValidation type="list" allowBlank="1" showInputMessage="1" showErrorMessage="1" sqref="W29 O16 W16 O29" xr:uid="{00000000-0002-0000-1E00-000001000000}">
      <formula1>"令和,平成, 昭和"</formula1>
    </dataValidation>
    <dataValidation type="list" showInputMessage="1" showErrorMessage="1" sqref="O10:P11 V12:W13 O14:P14" xr:uid="{00000000-0002-0000-1E00-000002000000}">
      <formula1>"令和,平成"</formula1>
    </dataValidation>
    <dataValidation type="list" allowBlank="1" showInputMessage="1" showErrorMessage="1" sqref="V15:W15 O17:P18 V19:W20 O23:P24 V25:W26 O27:P27 V28:W28 O30:P31 V32:W33 O35:P36 V37:W38 O39:P40 V41:W42 O44:P45 O48:P49 V71:W71 U50:V50 O52:P53 V54:W55 O57:P58 V59:W60 O64:P65 V75:W76 O73:P74 O77:P78 V79:W80 O82:P82 V83:W83 O84:P84 V85:W85 O86:P86 V87:W87 O89:P90 V91:W95 O97:P98 V99:W100 O102:P103 V104:W105 O107:P108 V109:W110 O112:P113 V114:W115 O117:P118 V119:W120 V66:W67 O69:P70 V124:W125 O122:P123" xr:uid="{00000000-0002-0000-1E00-000003000000}">
      <formula1>"令和,平成"</formula1>
    </dataValidation>
    <dataValidation type="list" allowBlank="1" showInputMessage="1" showErrorMessage="1" sqref="F36 C31:C32 C28 C24:C25 C11:C12 C15 C18:C19 O59:O60 F58:F59 F65:F66 N21 O12:O13 O15 O19:O20 O25:O26 O28 F53 O54:O55 F21 F48 F44 O32:O33 O79:O80 O41:O42 F103 F90 F84 F78 O99:O100 F98 O37:O38 F40 O83 O85 O75:O76 F74 O114:O115 F113 O109:O110 F118 O87 O91:O95 O104:O105 F108 O119:O120 O66:O67 F70 O71 O124:O125 F123" xr:uid="{00000000-0002-0000-1E00-000004000000}">
      <formula1>"✓"</formula1>
    </dataValidation>
  </dataValidations>
  <printOptions horizontalCentered="1"/>
  <pageMargins left="0.62992125984251968" right="0.62992125984251968" top="0.39370078740157483" bottom="0.39370078740157483" header="0" footer="0.19685039370078741"/>
  <pageSetup paperSize="9" scale="45" fitToHeight="0" orientation="portrait" r:id="rId1"/>
  <headerFooter scaleWithDoc="0">
    <oddFooter>&amp;R令和７年７月１日以降に申請する訓練科から適用</oddFooter>
  </headerFooter>
  <rowBreaks count="1" manualBreakCount="1">
    <brk id="80" max="29" man="1"/>
  </rowBreaks>
  <colBreaks count="1" manualBreakCount="1">
    <brk id="31" max="87" man="1"/>
  </colBreaks>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K31"/>
  <sheetViews>
    <sheetView view="pageBreakPreview" zoomScale="85" zoomScaleNormal="100" zoomScaleSheetLayoutView="85" workbookViewId="0">
      <selection activeCell="A7" sqref="A7"/>
    </sheetView>
  </sheetViews>
  <sheetFormatPr defaultRowHeight="13.5"/>
  <cols>
    <col min="1" max="2" width="14.875" style="678" customWidth="1"/>
    <col min="3" max="3" width="3.375" style="678" customWidth="1"/>
    <col min="4" max="9" width="11.875" style="678" customWidth="1"/>
    <col min="10" max="10" width="15.125" style="678" customWidth="1"/>
    <col min="11" max="11" width="2.25" style="678" customWidth="1"/>
    <col min="12" max="16384" width="9" style="678"/>
  </cols>
  <sheetData>
    <row r="1" spans="1:11">
      <c r="A1" s="745"/>
      <c r="B1" s="745"/>
      <c r="C1" s="746"/>
      <c r="D1" s="746"/>
      <c r="E1" s="746"/>
      <c r="F1" s="746"/>
      <c r="G1" s="747"/>
      <c r="H1" s="747"/>
      <c r="I1" s="747"/>
      <c r="J1" s="3625" t="s">
        <v>1041</v>
      </c>
      <c r="K1" s="3626"/>
    </row>
    <row r="2" spans="1:11" ht="7.5" customHeight="1">
      <c r="A2" s="747"/>
      <c r="B2" s="747"/>
      <c r="C2" s="747"/>
      <c r="D2" s="747"/>
      <c r="E2" s="747"/>
      <c r="F2" s="747"/>
      <c r="G2" s="747"/>
      <c r="H2" s="747"/>
      <c r="I2" s="747"/>
      <c r="J2" s="747"/>
      <c r="K2" s="747"/>
    </row>
    <row r="3" spans="1:11" ht="44.25" customHeight="1">
      <c r="A3" s="3627" t="s">
        <v>1223</v>
      </c>
      <c r="B3" s="3627"/>
      <c r="C3" s="3628"/>
      <c r="D3" s="3628"/>
      <c r="E3" s="3628"/>
      <c r="F3" s="3628"/>
      <c r="G3" s="3628"/>
      <c r="H3" s="3628"/>
      <c r="I3" s="3628"/>
      <c r="J3" s="3628"/>
      <c r="K3" s="748"/>
    </row>
    <row r="4" spans="1:11" ht="86.25" customHeight="1">
      <c r="A4" s="3629" t="s">
        <v>1577</v>
      </c>
      <c r="B4" s="3629"/>
      <c r="C4" s="3629"/>
      <c r="D4" s="3629"/>
      <c r="E4" s="3629"/>
      <c r="F4" s="3629"/>
      <c r="G4" s="3629"/>
      <c r="H4" s="3629"/>
      <c r="I4" s="3629"/>
      <c r="J4" s="3629"/>
      <c r="K4" s="3629"/>
    </row>
    <row r="5" spans="1:11" ht="107.25" customHeight="1">
      <c r="A5" s="3629" t="s">
        <v>1235</v>
      </c>
      <c r="B5" s="3629"/>
      <c r="C5" s="3629"/>
      <c r="D5" s="3629"/>
      <c r="E5" s="3629"/>
      <c r="F5" s="3629"/>
      <c r="G5" s="3629"/>
      <c r="H5" s="3629"/>
      <c r="I5" s="3629"/>
      <c r="J5" s="3629"/>
      <c r="K5" s="3629"/>
    </row>
    <row r="6" spans="1:11" ht="45" customHeight="1">
      <c r="A6" s="749" t="s">
        <v>1224</v>
      </c>
      <c r="B6" s="749" t="s">
        <v>1225</v>
      </c>
      <c r="C6" s="3630" t="s">
        <v>1226</v>
      </c>
      <c r="D6" s="3630"/>
      <c r="E6" s="3630"/>
      <c r="F6" s="3630"/>
      <c r="G6" s="3630"/>
      <c r="H6" s="3630"/>
      <c r="I6" s="3630"/>
      <c r="J6" s="3630"/>
      <c r="K6" s="3630"/>
    </row>
    <row r="7" spans="1:11" ht="55.5" customHeight="1">
      <c r="A7" s="748"/>
      <c r="B7" s="748"/>
      <c r="C7" s="750"/>
      <c r="D7" s="3622" t="s">
        <v>1551</v>
      </c>
      <c r="E7" s="3623"/>
      <c r="F7" s="3623"/>
      <c r="G7" s="3623"/>
      <c r="H7" s="3623"/>
      <c r="I7" s="3623"/>
      <c r="J7" s="3624"/>
      <c r="K7" s="750"/>
    </row>
    <row r="8" spans="1:11" ht="119.25" customHeight="1">
      <c r="A8" s="1351"/>
      <c r="B8" s="1351"/>
      <c r="C8" s="751"/>
      <c r="D8" s="3635" t="s">
        <v>1552</v>
      </c>
      <c r="E8" s="3635"/>
      <c r="F8" s="3635"/>
      <c r="G8" s="3635"/>
      <c r="H8" s="3635"/>
      <c r="I8" s="3635"/>
      <c r="J8" s="3635"/>
      <c r="K8" s="751"/>
    </row>
    <row r="9" spans="1:11" ht="63.75" customHeight="1">
      <c r="A9" s="1351"/>
      <c r="B9" s="1351"/>
      <c r="C9" s="751"/>
      <c r="D9" s="3622" t="s">
        <v>1553</v>
      </c>
      <c r="E9" s="3623"/>
      <c r="F9" s="3623"/>
      <c r="G9" s="3623"/>
      <c r="H9" s="3623"/>
      <c r="I9" s="3623"/>
      <c r="J9" s="3624"/>
      <c r="K9" s="751"/>
    </row>
    <row r="10" spans="1:11" ht="50.25" customHeight="1">
      <c r="A10" s="1351"/>
      <c r="B10" s="1351"/>
      <c r="C10" s="751"/>
      <c r="D10" s="3636" t="s">
        <v>1554</v>
      </c>
      <c r="E10" s="3636"/>
      <c r="F10" s="3636"/>
      <c r="G10" s="3636"/>
      <c r="H10" s="3636"/>
      <c r="I10" s="3636"/>
      <c r="J10" s="3636"/>
      <c r="K10" s="751"/>
    </row>
    <row r="11" spans="1:11" ht="55.5" customHeight="1">
      <c r="A11" s="1351"/>
      <c r="B11" s="1351"/>
      <c r="C11" s="751"/>
      <c r="D11" s="3631" t="s">
        <v>1042</v>
      </c>
      <c r="E11" s="3632"/>
      <c r="F11" s="3632"/>
      <c r="G11" s="3632"/>
      <c r="H11" s="3632"/>
      <c r="I11" s="3632"/>
      <c r="J11" s="3633"/>
      <c r="K11" s="748"/>
    </row>
    <row r="12" spans="1:11" ht="93" customHeight="1">
      <c r="A12" s="1351"/>
      <c r="B12" s="1351"/>
      <c r="C12" s="751"/>
      <c r="D12" s="3638" t="s">
        <v>1555</v>
      </c>
      <c r="E12" s="3638"/>
      <c r="F12" s="3638"/>
      <c r="G12" s="3638"/>
      <c r="H12" s="3638"/>
      <c r="I12" s="3638"/>
      <c r="J12" s="3638"/>
      <c r="K12" s="856"/>
    </row>
    <row r="13" spans="1:11" ht="55.5" customHeight="1">
      <c r="A13" s="1351"/>
      <c r="B13" s="1351"/>
      <c r="C13" s="751"/>
      <c r="D13" s="3631" t="s">
        <v>1229</v>
      </c>
      <c r="E13" s="3632"/>
      <c r="F13" s="3632"/>
      <c r="G13" s="3632"/>
      <c r="H13" s="3632"/>
      <c r="I13" s="3632"/>
      <c r="J13" s="3633"/>
      <c r="K13" s="748"/>
    </row>
    <row r="14" spans="1:11" ht="75" customHeight="1">
      <c r="A14" s="1351"/>
      <c r="B14" s="1351"/>
      <c r="C14" s="751"/>
      <c r="D14" s="3637" t="s">
        <v>1227</v>
      </c>
      <c r="E14" s="3637"/>
      <c r="F14" s="3637"/>
      <c r="G14" s="3637"/>
      <c r="H14" s="3637"/>
      <c r="I14" s="3637"/>
      <c r="J14" s="3637"/>
      <c r="K14" s="757"/>
    </row>
    <row r="15" spans="1:11" ht="56.25" customHeight="1">
      <c r="A15" s="1351"/>
      <c r="B15" s="1351"/>
      <c r="C15" s="751"/>
      <c r="D15" s="3631" t="s">
        <v>1230</v>
      </c>
      <c r="E15" s="3632"/>
      <c r="F15" s="3632"/>
      <c r="G15" s="3632"/>
      <c r="H15" s="3632"/>
      <c r="I15" s="3632"/>
      <c r="J15" s="3633"/>
      <c r="K15" s="748"/>
    </row>
    <row r="16" spans="1:11" ht="56.25" customHeight="1">
      <c r="A16" s="1351"/>
      <c r="B16" s="1351"/>
      <c r="C16" s="751"/>
      <c r="D16" s="3634" t="s">
        <v>1228</v>
      </c>
      <c r="E16" s="3634"/>
      <c r="F16" s="3634"/>
      <c r="G16" s="3634"/>
      <c r="H16" s="3634"/>
      <c r="I16" s="3634"/>
      <c r="J16" s="3634"/>
      <c r="K16" s="3634"/>
    </row>
    <row r="17" spans="1:11" ht="6" customHeight="1">
      <c r="A17" s="752"/>
      <c r="B17" s="752"/>
      <c r="C17" s="752"/>
      <c r="D17" s="753"/>
      <c r="E17" s="753"/>
      <c r="F17" s="753"/>
      <c r="G17" s="753"/>
      <c r="H17" s="753"/>
      <c r="I17" s="753"/>
      <c r="J17" s="753"/>
      <c r="K17" s="754"/>
    </row>
    <row r="18" spans="1:11" ht="52.5" customHeight="1">
      <c r="A18" s="755" t="s">
        <v>1311</v>
      </c>
      <c r="B18" s="755" t="s">
        <v>1312</v>
      </c>
      <c r="C18" s="748"/>
      <c r="D18" s="748"/>
      <c r="E18" s="748"/>
      <c r="F18" s="748"/>
      <c r="G18" s="748"/>
      <c r="H18" s="748"/>
      <c r="I18" s="748"/>
      <c r="J18" s="748"/>
      <c r="K18" s="748"/>
    </row>
    <row r="19" spans="1:11" ht="61.5" customHeight="1">
      <c r="A19" s="1350"/>
      <c r="B19" s="1350"/>
      <c r="C19" s="748"/>
      <c r="D19" s="748"/>
      <c r="E19" s="748"/>
      <c r="F19" s="748"/>
      <c r="G19" s="748"/>
      <c r="H19" s="748"/>
      <c r="I19" s="748"/>
      <c r="J19" s="748"/>
      <c r="K19" s="748"/>
    </row>
    <row r="20" spans="1:11" ht="19.5" customHeight="1">
      <c r="A20" s="738" t="s">
        <v>1485</v>
      </c>
      <c r="F20" s="681"/>
    </row>
    <row r="21" spans="1:11" ht="19.5" customHeight="1"/>
    <row r="22" spans="1:11" ht="19.5" customHeight="1"/>
    <row r="24" spans="1:11" ht="18.75" customHeight="1"/>
    <row r="26" spans="1:11" ht="19.5" customHeight="1"/>
    <row r="27" spans="1:11" ht="18.75" customHeight="1"/>
    <row r="29" spans="1:11">
      <c r="D29" s="682"/>
    </row>
    <row r="30" spans="1:11" ht="14.25">
      <c r="D30" s="683"/>
    </row>
    <row r="31" spans="1:11">
      <c r="D31" s="684"/>
    </row>
  </sheetData>
  <sheetProtection sheet="1" objects="1" scenarios="1"/>
  <mergeCells count="15">
    <mergeCell ref="D13:J13"/>
    <mergeCell ref="D15:J15"/>
    <mergeCell ref="D16:K16"/>
    <mergeCell ref="D8:J8"/>
    <mergeCell ref="D9:J9"/>
    <mergeCell ref="D10:J10"/>
    <mergeCell ref="D11:J11"/>
    <mergeCell ref="D14:J14"/>
    <mergeCell ref="D12:J12"/>
    <mergeCell ref="D7:J7"/>
    <mergeCell ref="J1:K1"/>
    <mergeCell ref="A3:J3"/>
    <mergeCell ref="A4:K4"/>
    <mergeCell ref="A5:K5"/>
    <mergeCell ref="C6:K6"/>
  </mergeCells>
  <phoneticPr fontId="14"/>
  <printOptions horizontalCentered="1"/>
  <pageMargins left="0.62992125984251968" right="0.62992125984251968" top="0.39370078740157483" bottom="0.39370078740157483" header="0" footer="0.19685039370078741"/>
  <pageSetup paperSize="9" scale="74" orientation="portrait" r:id="rId1"/>
  <headerFooter scaleWithDoc="0">
    <oddFooter>&amp;R令和７年４月１日以降に申請する訓練科から適用</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22210" r:id="rId4" name="Check Box 2">
              <controlPr defaultSize="0" autoFill="0" autoLine="0" autoPict="0">
                <anchor moveWithCells="1">
                  <from>
                    <xdr:col>1</xdr:col>
                    <xdr:colOff>419100</xdr:colOff>
                    <xdr:row>9</xdr:row>
                    <xdr:rowOff>200025</xdr:rowOff>
                  </from>
                  <to>
                    <xdr:col>1</xdr:col>
                    <xdr:colOff>771525</xdr:colOff>
                    <xdr:row>9</xdr:row>
                    <xdr:rowOff>514350</xdr:rowOff>
                  </to>
                </anchor>
              </controlPr>
            </control>
          </mc:Choice>
        </mc:AlternateContent>
        <mc:AlternateContent xmlns:mc="http://schemas.openxmlformats.org/markup-compatibility/2006">
          <mc:Choice Requires="x14">
            <control shapeId="222211" r:id="rId5" name="Check Box 3">
              <controlPr defaultSize="0" autoFill="0" autoLine="0" autoPict="0">
                <anchor moveWithCells="1">
                  <from>
                    <xdr:col>1</xdr:col>
                    <xdr:colOff>419100</xdr:colOff>
                    <xdr:row>11</xdr:row>
                    <xdr:rowOff>190500</xdr:rowOff>
                  </from>
                  <to>
                    <xdr:col>1</xdr:col>
                    <xdr:colOff>771525</xdr:colOff>
                    <xdr:row>11</xdr:row>
                    <xdr:rowOff>504825</xdr:rowOff>
                  </to>
                </anchor>
              </controlPr>
            </control>
          </mc:Choice>
        </mc:AlternateContent>
        <mc:AlternateContent xmlns:mc="http://schemas.openxmlformats.org/markup-compatibility/2006">
          <mc:Choice Requires="x14">
            <control shapeId="222212" r:id="rId6" name="Check Box 4">
              <controlPr defaultSize="0" autoFill="0" autoLine="0" autoPict="0">
                <anchor moveWithCells="1">
                  <from>
                    <xdr:col>1</xdr:col>
                    <xdr:colOff>409575</xdr:colOff>
                    <xdr:row>13</xdr:row>
                    <xdr:rowOff>190500</xdr:rowOff>
                  </from>
                  <to>
                    <xdr:col>1</xdr:col>
                    <xdr:colOff>771525</xdr:colOff>
                    <xdr:row>13</xdr:row>
                    <xdr:rowOff>504825</xdr:rowOff>
                  </to>
                </anchor>
              </controlPr>
            </control>
          </mc:Choice>
        </mc:AlternateContent>
        <mc:AlternateContent xmlns:mc="http://schemas.openxmlformats.org/markup-compatibility/2006">
          <mc:Choice Requires="x14">
            <control shapeId="222213" r:id="rId7" name="Check Box 5">
              <controlPr defaultSize="0" autoFill="0" autoLine="0" autoPict="0">
                <anchor moveWithCells="1">
                  <from>
                    <xdr:col>1</xdr:col>
                    <xdr:colOff>409575</xdr:colOff>
                    <xdr:row>15</xdr:row>
                    <xdr:rowOff>190500</xdr:rowOff>
                  </from>
                  <to>
                    <xdr:col>1</xdr:col>
                    <xdr:colOff>771525</xdr:colOff>
                    <xdr:row>15</xdr:row>
                    <xdr:rowOff>504825</xdr:rowOff>
                  </to>
                </anchor>
              </controlPr>
            </control>
          </mc:Choice>
        </mc:AlternateContent>
        <mc:AlternateContent xmlns:mc="http://schemas.openxmlformats.org/markup-compatibility/2006">
          <mc:Choice Requires="x14">
            <control shapeId="222214" r:id="rId8" name="Check Box 6">
              <controlPr defaultSize="0" autoFill="0" autoLine="0" autoPict="0">
                <anchor moveWithCells="1">
                  <from>
                    <xdr:col>1</xdr:col>
                    <xdr:colOff>409575</xdr:colOff>
                    <xdr:row>7</xdr:row>
                    <xdr:rowOff>180975</xdr:rowOff>
                  </from>
                  <to>
                    <xdr:col>1</xdr:col>
                    <xdr:colOff>771525</xdr:colOff>
                    <xdr:row>7</xdr:row>
                    <xdr:rowOff>495300</xdr:rowOff>
                  </to>
                </anchor>
              </controlPr>
            </control>
          </mc:Choice>
        </mc:AlternateContent>
        <mc:AlternateContent xmlns:mc="http://schemas.openxmlformats.org/markup-compatibility/2006">
          <mc:Choice Requires="x14">
            <control shapeId="222216" r:id="rId9" name="Check Box 8">
              <controlPr defaultSize="0" autoFill="0" autoLine="0" autoPict="0">
                <anchor moveWithCells="1">
                  <from>
                    <xdr:col>0</xdr:col>
                    <xdr:colOff>419100</xdr:colOff>
                    <xdr:row>9</xdr:row>
                    <xdr:rowOff>200025</xdr:rowOff>
                  </from>
                  <to>
                    <xdr:col>0</xdr:col>
                    <xdr:colOff>771525</xdr:colOff>
                    <xdr:row>9</xdr:row>
                    <xdr:rowOff>514350</xdr:rowOff>
                  </to>
                </anchor>
              </controlPr>
            </control>
          </mc:Choice>
        </mc:AlternateContent>
        <mc:AlternateContent xmlns:mc="http://schemas.openxmlformats.org/markup-compatibility/2006">
          <mc:Choice Requires="x14">
            <control shapeId="222217" r:id="rId10" name="Check Box 9">
              <controlPr defaultSize="0" autoFill="0" autoLine="0" autoPict="0">
                <anchor moveWithCells="1">
                  <from>
                    <xdr:col>0</xdr:col>
                    <xdr:colOff>419100</xdr:colOff>
                    <xdr:row>11</xdr:row>
                    <xdr:rowOff>190500</xdr:rowOff>
                  </from>
                  <to>
                    <xdr:col>0</xdr:col>
                    <xdr:colOff>771525</xdr:colOff>
                    <xdr:row>11</xdr:row>
                    <xdr:rowOff>504825</xdr:rowOff>
                  </to>
                </anchor>
              </controlPr>
            </control>
          </mc:Choice>
        </mc:AlternateContent>
        <mc:AlternateContent xmlns:mc="http://schemas.openxmlformats.org/markup-compatibility/2006">
          <mc:Choice Requires="x14">
            <control shapeId="222218" r:id="rId11" name="Check Box 10">
              <controlPr defaultSize="0" autoFill="0" autoLine="0" autoPict="0">
                <anchor moveWithCells="1">
                  <from>
                    <xdr:col>0</xdr:col>
                    <xdr:colOff>409575</xdr:colOff>
                    <xdr:row>13</xdr:row>
                    <xdr:rowOff>190500</xdr:rowOff>
                  </from>
                  <to>
                    <xdr:col>0</xdr:col>
                    <xdr:colOff>771525</xdr:colOff>
                    <xdr:row>13</xdr:row>
                    <xdr:rowOff>504825</xdr:rowOff>
                  </to>
                </anchor>
              </controlPr>
            </control>
          </mc:Choice>
        </mc:AlternateContent>
        <mc:AlternateContent xmlns:mc="http://schemas.openxmlformats.org/markup-compatibility/2006">
          <mc:Choice Requires="x14">
            <control shapeId="222219" r:id="rId12" name="Check Box 11">
              <controlPr defaultSize="0" autoFill="0" autoLine="0" autoPict="0">
                <anchor moveWithCells="1">
                  <from>
                    <xdr:col>0</xdr:col>
                    <xdr:colOff>409575</xdr:colOff>
                    <xdr:row>15</xdr:row>
                    <xdr:rowOff>190500</xdr:rowOff>
                  </from>
                  <to>
                    <xdr:col>0</xdr:col>
                    <xdr:colOff>771525</xdr:colOff>
                    <xdr:row>15</xdr:row>
                    <xdr:rowOff>504825</xdr:rowOff>
                  </to>
                </anchor>
              </controlPr>
            </control>
          </mc:Choice>
        </mc:AlternateContent>
        <mc:AlternateContent xmlns:mc="http://schemas.openxmlformats.org/markup-compatibility/2006">
          <mc:Choice Requires="x14">
            <control shapeId="222220" r:id="rId13" name="Check Box 12">
              <controlPr defaultSize="0" autoFill="0" autoLine="0" autoPict="0">
                <anchor moveWithCells="1">
                  <from>
                    <xdr:col>0</xdr:col>
                    <xdr:colOff>409575</xdr:colOff>
                    <xdr:row>7</xdr:row>
                    <xdr:rowOff>180975</xdr:rowOff>
                  </from>
                  <to>
                    <xdr:col>0</xdr:col>
                    <xdr:colOff>771525</xdr:colOff>
                    <xdr:row>7</xdr:row>
                    <xdr:rowOff>495300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pageSetUpPr fitToPage="1"/>
  </sheetPr>
  <dimension ref="A1:J32"/>
  <sheetViews>
    <sheetView view="pageBreakPreview" zoomScale="98" zoomScaleNormal="100" zoomScaleSheetLayoutView="98" workbookViewId="0">
      <selection activeCell="B4" sqref="B4:J4"/>
    </sheetView>
  </sheetViews>
  <sheetFormatPr defaultRowHeight="13.5"/>
  <cols>
    <col min="1" max="1" width="3.125" style="678" customWidth="1"/>
    <col min="2" max="2" width="1.375" style="678" customWidth="1"/>
    <col min="3" max="3" width="15.375" style="678" customWidth="1"/>
    <col min="4" max="9" width="15.125" style="678" customWidth="1"/>
    <col min="10" max="10" width="2.25" style="678" customWidth="1"/>
    <col min="11" max="16384" width="9" style="678"/>
  </cols>
  <sheetData>
    <row r="1" spans="1:10" ht="21.75" customHeight="1">
      <c r="A1" s="687"/>
      <c r="B1" s="687"/>
      <c r="C1" s="687"/>
      <c r="D1" s="687"/>
      <c r="E1" s="687"/>
      <c r="F1" s="686"/>
      <c r="G1" s="686"/>
      <c r="H1" s="686"/>
      <c r="I1" s="3639" t="s">
        <v>1167</v>
      </c>
      <c r="J1" s="3640"/>
    </row>
    <row r="2" spans="1:10" ht="7.5" customHeight="1">
      <c r="A2" s="686"/>
      <c r="B2" s="686"/>
      <c r="C2" s="686"/>
      <c r="D2" s="686"/>
      <c r="E2" s="686"/>
      <c r="F2" s="686"/>
      <c r="G2" s="686"/>
      <c r="H2" s="686"/>
      <c r="I2" s="686"/>
      <c r="J2" s="686"/>
    </row>
    <row r="3" spans="1:10" ht="44.25" customHeight="1">
      <c r="A3" s="3646" t="s">
        <v>1164</v>
      </c>
      <c r="B3" s="3646"/>
      <c r="C3" s="3646"/>
      <c r="D3" s="3646"/>
      <c r="E3" s="3646"/>
      <c r="F3" s="3646"/>
      <c r="G3" s="3646"/>
      <c r="H3" s="3646"/>
      <c r="I3" s="3646"/>
      <c r="J3" s="3646"/>
    </row>
    <row r="4" spans="1:10" ht="99" customHeight="1">
      <c r="A4" s="686"/>
      <c r="B4" s="3644" t="s">
        <v>1269</v>
      </c>
      <c r="C4" s="3644"/>
      <c r="D4" s="3644"/>
      <c r="E4" s="3644"/>
      <c r="F4" s="3644"/>
      <c r="G4" s="3644"/>
      <c r="H4" s="3644"/>
      <c r="I4" s="3644"/>
      <c r="J4" s="3644"/>
    </row>
    <row r="5" spans="1:10" ht="14.25" customHeight="1">
      <c r="A5" s="686"/>
      <c r="B5" s="738"/>
      <c r="C5" s="739"/>
      <c r="D5" s="738"/>
      <c r="E5" s="738"/>
      <c r="F5" s="738"/>
      <c r="G5" s="738"/>
      <c r="H5" s="738"/>
      <c r="I5" s="738"/>
      <c r="J5" s="738"/>
    </row>
    <row r="6" spans="1:10" ht="33" customHeight="1">
      <c r="A6" s="686"/>
      <c r="B6" s="738"/>
      <c r="C6" s="3645"/>
      <c r="D6" s="3645"/>
      <c r="E6" s="3645"/>
      <c r="F6" s="3645"/>
      <c r="G6" s="3645"/>
      <c r="H6" s="3645"/>
      <c r="I6" s="3645"/>
      <c r="J6" s="3645"/>
    </row>
    <row r="7" spans="1:10" ht="51" customHeight="1">
      <c r="A7" s="1352"/>
      <c r="B7" s="738"/>
      <c r="C7" s="3641" t="s">
        <v>1165</v>
      </c>
      <c r="D7" s="3642"/>
      <c r="E7" s="3642"/>
      <c r="F7" s="3642"/>
      <c r="G7" s="3642"/>
      <c r="H7" s="3642"/>
      <c r="I7" s="3643"/>
      <c r="J7" s="738"/>
    </row>
    <row r="8" spans="1:10" ht="33" customHeight="1">
      <c r="A8" s="1352"/>
      <c r="B8" s="738"/>
      <c r="C8" s="740"/>
      <c r="D8" s="740"/>
      <c r="E8" s="740"/>
      <c r="F8" s="740"/>
      <c r="G8" s="740"/>
      <c r="H8" s="740"/>
      <c r="I8" s="740"/>
      <c r="J8" s="740"/>
    </row>
    <row r="9" spans="1:10" ht="51" customHeight="1">
      <c r="A9" s="1352"/>
      <c r="B9" s="738"/>
      <c r="C9" s="3641" t="s">
        <v>1166</v>
      </c>
      <c r="D9" s="3642"/>
      <c r="E9" s="3642"/>
      <c r="F9" s="3642"/>
      <c r="G9" s="3642"/>
      <c r="H9" s="3642"/>
      <c r="I9" s="3643"/>
      <c r="J9" s="738"/>
    </row>
    <row r="10" spans="1:10" ht="33" customHeight="1">
      <c r="A10" s="1352"/>
      <c r="B10" s="738"/>
      <c r="C10" s="740"/>
      <c r="D10" s="740"/>
      <c r="E10" s="740"/>
      <c r="F10" s="740"/>
      <c r="G10" s="740"/>
      <c r="H10" s="740"/>
      <c r="I10" s="740"/>
      <c r="J10" s="740"/>
    </row>
    <row r="11" spans="1:10" ht="51" customHeight="1">
      <c r="A11" s="1352"/>
      <c r="B11" s="738"/>
      <c r="C11" s="3641" t="s">
        <v>1270</v>
      </c>
      <c r="D11" s="3642"/>
      <c r="E11" s="3642"/>
      <c r="F11" s="3642"/>
      <c r="G11" s="3642"/>
      <c r="H11" s="3642"/>
      <c r="I11" s="3643"/>
      <c r="J11" s="738"/>
    </row>
    <row r="12" spans="1:10" ht="33" customHeight="1">
      <c r="A12" s="1352"/>
      <c r="B12" s="738"/>
      <c r="C12" s="3647"/>
      <c r="D12" s="3648"/>
      <c r="E12" s="3648"/>
      <c r="F12" s="3648"/>
      <c r="G12" s="3648"/>
      <c r="H12" s="3648"/>
      <c r="I12" s="3648"/>
      <c r="J12" s="738"/>
    </row>
    <row r="13" spans="1:10" ht="51" customHeight="1">
      <c r="A13" s="1352"/>
      <c r="B13" s="738"/>
      <c r="C13" s="3641" t="s">
        <v>1271</v>
      </c>
      <c r="D13" s="3642"/>
      <c r="E13" s="3642"/>
      <c r="F13" s="3642"/>
      <c r="G13" s="3642"/>
      <c r="H13" s="3642"/>
      <c r="I13" s="3643"/>
      <c r="J13" s="738"/>
    </row>
    <row r="14" spans="1:10" ht="33" customHeight="1">
      <c r="A14" s="1352"/>
      <c r="B14" s="738"/>
      <c r="C14" s="741"/>
      <c r="D14" s="741"/>
      <c r="E14" s="741"/>
      <c r="F14" s="741"/>
      <c r="G14" s="741"/>
      <c r="H14" s="741"/>
      <c r="I14" s="741"/>
      <c r="J14" s="741"/>
    </row>
    <row r="15" spans="1:10" ht="51" customHeight="1">
      <c r="A15" s="1352"/>
      <c r="B15" s="738"/>
      <c r="C15" s="3641" t="s">
        <v>1272</v>
      </c>
      <c r="D15" s="3642"/>
      <c r="E15" s="3642"/>
      <c r="F15" s="3642"/>
      <c r="G15" s="3642"/>
      <c r="H15" s="3642"/>
      <c r="I15" s="3643"/>
      <c r="J15" s="738"/>
    </row>
    <row r="16" spans="1:10" ht="33" customHeight="1">
      <c r="A16" s="1352"/>
      <c r="B16" s="738"/>
      <c r="C16" s="3649"/>
      <c r="D16" s="3649"/>
      <c r="E16" s="3649"/>
      <c r="F16" s="3649"/>
      <c r="G16" s="3649"/>
      <c r="H16" s="3649"/>
      <c r="I16" s="3649"/>
      <c r="J16" s="3649"/>
    </row>
    <row r="17" spans="1:10" ht="51" customHeight="1">
      <c r="A17" s="1352"/>
      <c r="B17" s="738"/>
      <c r="C17" s="3641" t="s">
        <v>1231</v>
      </c>
      <c r="D17" s="3642"/>
      <c r="E17" s="3642"/>
      <c r="F17" s="3642"/>
      <c r="G17" s="3642"/>
      <c r="H17" s="3642"/>
      <c r="I17" s="3643"/>
      <c r="J17" s="738"/>
    </row>
    <row r="18" spans="1:10" ht="6" customHeight="1">
      <c r="A18" s="677"/>
      <c r="B18" s="677"/>
      <c r="C18" s="679"/>
      <c r="D18" s="679"/>
      <c r="E18" s="679"/>
      <c r="F18" s="679"/>
      <c r="G18" s="679"/>
      <c r="H18" s="679"/>
      <c r="I18" s="679"/>
      <c r="J18" s="680"/>
    </row>
    <row r="19" spans="1:10" ht="19.5" customHeight="1"/>
    <row r="20" spans="1:10" ht="19.5" customHeight="1"/>
    <row r="21" spans="1:10" ht="19.5" customHeight="1">
      <c r="E21" s="681"/>
    </row>
    <row r="22" spans="1:10" ht="19.5" customHeight="1"/>
    <row r="23" spans="1:10" ht="19.5" customHeight="1"/>
    <row r="25" spans="1:10" ht="18.75" customHeight="1"/>
    <row r="27" spans="1:10" ht="19.5" customHeight="1"/>
    <row r="28" spans="1:10" ht="18.75" customHeight="1"/>
    <row r="30" spans="1:10">
      <c r="C30" s="682"/>
    </row>
    <row r="31" spans="1:10" ht="14.25">
      <c r="C31" s="683"/>
    </row>
    <row r="32" spans="1:10">
      <c r="C32" s="684"/>
    </row>
  </sheetData>
  <sheetProtection sheet="1" objects="1" scenarios="1"/>
  <mergeCells count="12">
    <mergeCell ref="C17:I17"/>
    <mergeCell ref="C11:I11"/>
    <mergeCell ref="C12:I12"/>
    <mergeCell ref="C13:I13"/>
    <mergeCell ref="C15:I15"/>
    <mergeCell ref="C16:J16"/>
    <mergeCell ref="I1:J1"/>
    <mergeCell ref="C9:I9"/>
    <mergeCell ref="B4:J4"/>
    <mergeCell ref="C6:J6"/>
    <mergeCell ref="C7:I7"/>
    <mergeCell ref="A3:J3"/>
  </mergeCells>
  <phoneticPr fontId="14"/>
  <printOptions horizontalCentered="1"/>
  <pageMargins left="0.62992125984251968" right="0.62992125984251968" top="0.39370078740157483" bottom="0.39370078740157483" header="0" footer="0.19685039370078741"/>
  <pageSetup paperSize="9" scale="80" orientation="portrait" r:id="rId1"/>
  <headerFooter scaleWithDoc="0">
    <oddFooter>&amp;R令和６年４月１日以降に申請する訓練科から適用</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4017" r:id="rId4" name="Check Box 1">
              <controlPr defaultSize="0" autoFill="0" autoLine="0" autoPict="0">
                <anchor moveWithCells="1">
                  <from>
                    <xdr:col>0</xdr:col>
                    <xdr:colOff>47625</xdr:colOff>
                    <xdr:row>10</xdr:row>
                    <xdr:rowOff>104775</xdr:rowOff>
                  </from>
                  <to>
                    <xdr:col>1</xdr:col>
                    <xdr:colOff>95250</xdr:colOff>
                    <xdr:row>10</xdr:row>
                    <xdr:rowOff>533400</xdr:rowOff>
                  </to>
                </anchor>
              </controlPr>
            </control>
          </mc:Choice>
        </mc:AlternateContent>
        <mc:AlternateContent xmlns:mc="http://schemas.openxmlformats.org/markup-compatibility/2006">
          <mc:Choice Requires="x14">
            <control shapeId="214018" r:id="rId5" name="Check Box 2">
              <controlPr defaultSize="0" autoFill="0" autoLine="0" autoPict="0">
                <anchor moveWithCells="1">
                  <from>
                    <xdr:col>0</xdr:col>
                    <xdr:colOff>47625</xdr:colOff>
                    <xdr:row>12</xdr:row>
                    <xdr:rowOff>104775</xdr:rowOff>
                  </from>
                  <to>
                    <xdr:col>1</xdr:col>
                    <xdr:colOff>95250</xdr:colOff>
                    <xdr:row>12</xdr:row>
                    <xdr:rowOff>533400</xdr:rowOff>
                  </to>
                </anchor>
              </controlPr>
            </control>
          </mc:Choice>
        </mc:AlternateContent>
        <mc:AlternateContent xmlns:mc="http://schemas.openxmlformats.org/markup-compatibility/2006">
          <mc:Choice Requires="x14">
            <control shapeId="214019" r:id="rId6" name="Check Box 3">
              <controlPr defaultSize="0" autoFill="0" autoLine="0" autoPict="0">
                <anchor moveWithCells="1">
                  <from>
                    <xdr:col>0</xdr:col>
                    <xdr:colOff>47625</xdr:colOff>
                    <xdr:row>14</xdr:row>
                    <xdr:rowOff>104775</xdr:rowOff>
                  </from>
                  <to>
                    <xdr:col>1</xdr:col>
                    <xdr:colOff>95250</xdr:colOff>
                    <xdr:row>14</xdr:row>
                    <xdr:rowOff>542925</xdr:rowOff>
                  </to>
                </anchor>
              </controlPr>
            </control>
          </mc:Choice>
        </mc:AlternateContent>
        <mc:AlternateContent xmlns:mc="http://schemas.openxmlformats.org/markup-compatibility/2006">
          <mc:Choice Requires="x14">
            <control shapeId="214021" r:id="rId7" name="Check Box 5">
              <controlPr defaultSize="0" autoFill="0" autoLine="0" autoPict="0">
                <anchor moveWithCells="1">
                  <from>
                    <xdr:col>0</xdr:col>
                    <xdr:colOff>47625</xdr:colOff>
                    <xdr:row>6</xdr:row>
                    <xdr:rowOff>104775</xdr:rowOff>
                  </from>
                  <to>
                    <xdr:col>1</xdr:col>
                    <xdr:colOff>95250</xdr:colOff>
                    <xdr:row>6</xdr:row>
                    <xdr:rowOff>533400</xdr:rowOff>
                  </to>
                </anchor>
              </controlPr>
            </control>
          </mc:Choice>
        </mc:AlternateContent>
        <mc:AlternateContent xmlns:mc="http://schemas.openxmlformats.org/markup-compatibility/2006">
          <mc:Choice Requires="x14">
            <control shapeId="214022" r:id="rId8" name="Check Box 6">
              <controlPr defaultSize="0" autoFill="0" autoLine="0" autoPict="0">
                <anchor moveWithCells="1">
                  <from>
                    <xdr:col>0</xdr:col>
                    <xdr:colOff>47625</xdr:colOff>
                    <xdr:row>8</xdr:row>
                    <xdr:rowOff>104775</xdr:rowOff>
                  </from>
                  <to>
                    <xdr:col>1</xdr:col>
                    <xdr:colOff>95250</xdr:colOff>
                    <xdr:row>8</xdr:row>
                    <xdr:rowOff>533400</xdr:rowOff>
                  </to>
                </anchor>
              </controlPr>
            </control>
          </mc:Choice>
        </mc:AlternateContent>
        <mc:AlternateContent xmlns:mc="http://schemas.openxmlformats.org/markup-compatibility/2006">
          <mc:Choice Requires="x14">
            <control shapeId="214024" r:id="rId9" name="Check Box 8">
              <controlPr defaultSize="0" autoFill="0" autoLine="0" autoPict="0">
                <anchor moveWithCells="1">
                  <from>
                    <xdr:col>0</xdr:col>
                    <xdr:colOff>47625</xdr:colOff>
                    <xdr:row>16</xdr:row>
                    <xdr:rowOff>104775</xdr:rowOff>
                  </from>
                  <to>
                    <xdr:col>1</xdr:col>
                    <xdr:colOff>95250</xdr:colOff>
                    <xdr:row>16</xdr:row>
                    <xdr:rowOff>542925</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3">
    <tabColor rgb="FF0070C0"/>
  </sheetPr>
  <dimension ref="A1:B49"/>
  <sheetViews>
    <sheetView view="pageBreakPreview" zoomScale="85" zoomScaleNormal="85" zoomScaleSheetLayoutView="85" workbookViewId="0">
      <selection activeCell="A2" sqref="A2"/>
    </sheetView>
  </sheetViews>
  <sheetFormatPr defaultRowHeight="15" customHeight="1"/>
  <cols>
    <col min="1" max="1" width="27.625" style="2" customWidth="1"/>
    <col min="2" max="2" width="73.625" style="214" customWidth="1"/>
    <col min="3" max="256" width="9" style="65"/>
    <col min="257" max="257" width="27.625" style="65" customWidth="1"/>
    <col min="258" max="258" width="73.625" style="65" customWidth="1"/>
    <col min="259" max="512" width="9" style="65"/>
    <col min="513" max="513" width="27.625" style="65" customWidth="1"/>
    <col min="514" max="514" width="73.625" style="65" customWidth="1"/>
    <col min="515" max="768" width="9" style="65"/>
    <col min="769" max="769" width="27.625" style="65" customWidth="1"/>
    <col min="770" max="770" width="73.625" style="65" customWidth="1"/>
    <col min="771" max="1024" width="9" style="65"/>
    <col min="1025" max="1025" width="27.625" style="65" customWidth="1"/>
    <col min="1026" max="1026" width="73.625" style="65" customWidth="1"/>
    <col min="1027" max="1280" width="9" style="65"/>
    <col min="1281" max="1281" width="27.625" style="65" customWidth="1"/>
    <col min="1282" max="1282" width="73.625" style="65" customWidth="1"/>
    <col min="1283" max="1536" width="9" style="65"/>
    <col min="1537" max="1537" width="27.625" style="65" customWidth="1"/>
    <col min="1538" max="1538" width="73.625" style="65" customWidth="1"/>
    <col min="1539" max="1792" width="9" style="65"/>
    <col min="1793" max="1793" width="27.625" style="65" customWidth="1"/>
    <col min="1794" max="1794" width="73.625" style="65" customWidth="1"/>
    <col min="1795" max="2048" width="9" style="65"/>
    <col min="2049" max="2049" width="27.625" style="65" customWidth="1"/>
    <col min="2050" max="2050" width="73.625" style="65" customWidth="1"/>
    <col min="2051" max="2304" width="9" style="65"/>
    <col min="2305" max="2305" width="27.625" style="65" customWidth="1"/>
    <col min="2306" max="2306" width="73.625" style="65" customWidth="1"/>
    <col min="2307" max="2560" width="9" style="65"/>
    <col min="2561" max="2561" width="27.625" style="65" customWidth="1"/>
    <col min="2562" max="2562" width="73.625" style="65" customWidth="1"/>
    <col min="2563" max="2816" width="9" style="65"/>
    <col min="2817" max="2817" width="27.625" style="65" customWidth="1"/>
    <col min="2818" max="2818" width="73.625" style="65" customWidth="1"/>
    <col min="2819" max="3072" width="9" style="65"/>
    <col min="3073" max="3073" width="27.625" style="65" customWidth="1"/>
    <col min="3074" max="3074" width="73.625" style="65" customWidth="1"/>
    <col min="3075" max="3328" width="9" style="65"/>
    <col min="3329" max="3329" width="27.625" style="65" customWidth="1"/>
    <col min="3330" max="3330" width="73.625" style="65" customWidth="1"/>
    <col min="3331" max="3584" width="9" style="65"/>
    <col min="3585" max="3585" width="27.625" style="65" customWidth="1"/>
    <col min="3586" max="3586" width="73.625" style="65" customWidth="1"/>
    <col min="3587" max="3840" width="9" style="65"/>
    <col min="3841" max="3841" width="27.625" style="65" customWidth="1"/>
    <col min="3842" max="3842" width="73.625" style="65" customWidth="1"/>
    <col min="3843" max="4096" width="9" style="65"/>
    <col min="4097" max="4097" width="27.625" style="65" customWidth="1"/>
    <col min="4098" max="4098" width="73.625" style="65" customWidth="1"/>
    <col min="4099" max="4352" width="9" style="65"/>
    <col min="4353" max="4353" width="27.625" style="65" customWidth="1"/>
    <col min="4354" max="4354" width="73.625" style="65" customWidth="1"/>
    <col min="4355" max="4608" width="9" style="65"/>
    <col min="4609" max="4609" width="27.625" style="65" customWidth="1"/>
    <col min="4610" max="4610" width="73.625" style="65" customWidth="1"/>
    <col min="4611" max="4864" width="9" style="65"/>
    <col min="4865" max="4865" width="27.625" style="65" customWidth="1"/>
    <col min="4866" max="4866" width="73.625" style="65" customWidth="1"/>
    <col min="4867" max="5120" width="9" style="65"/>
    <col min="5121" max="5121" width="27.625" style="65" customWidth="1"/>
    <col min="5122" max="5122" width="73.625" style="65" customWidth="1"/>
    <col min="5123" max="5376" width="9" style="65"/>
    <col min="5377" max="5377" width="27.625" style="65" customWidth="1"/>
    <col min="5378" max="5378" width="73.625" style="65" customWidth="1"/>
    <col min="5379" max="5632" width="9" style="65"/>
    <col min="5633" max="5633" width="27.625" style="65" customWidth="1"/>
    <col min="5634" max="5634" width="73.625" style="65" customWidth="1"/>
    <col min="5635" max="5888" width="9" style="65"/>
    <col min="5889" max="5889" width="27.625" style="65" customWidth="1"/>
    <col min="5890" max="5890" width="73.625" style="65" customWidth="1"/>
    <col min="5891" max="6144" width="9" style="65"/>
    <col min="6145" max="6145" width="27.625" style="65" customWidth="1"/>
    <col min="6146" max="6146" width="73.625" style="65" customWidth="1"/>
    <col min="6147" max="6400" width="9" style="65"/>
    <col min="6401" max="6401" width="27.625" style="65" customWidth="1"/>
    <col min="6402" max="6402" width="73.625" style="65" customWidth="1"/>
    <col min="6403" max="6656" width="9" style="65"/>
    <col min="6657" max="6657" width="27.625" style="65" customWidth="1"/>
    <col min="6658" max="6658" width="73.625" style="65" customWidth="1"/>
    <col min="6659" max="6912" width="9" style="65"/>
    <col min="6913" max="6913" width="27.625" style="65" customWidth="1"/>
    <col min="6914" max="6914" width="73.625" style="65" customWidth="1"/>
    <col min="6915" max="7168" width="9" style="65"/>
    <col min="7169" max="7169" width="27.625" style="65" customWidth="1"/>
    <col min="7170" max="7170" width="73.625" style="65" customWidth="1"/>
    <col min="7171" max="7424" width="9" style="65"/>
    <col min="7425" max="7425" width="27.625" style="65" customWidth="1"/>
    <col min="7426" max="7426" width="73.625" style="65" customWidth="1"/>
    <col min="7427" max="7680" width="9" style="65"/>
    <col min="7681" max="7681" width="27.625" style="65" customWidth="1"/>
    <col min="7682" max="7682" width="73.625" style="65" customWidth="1"/>
    <col min="7683" max="7936" width="9" style="65"/>
    <col min="7937" max="7937" width="27.625" style="65" customWidth="1"/>
    <col min="7938" max="7938" width="73.625" style="65" customWidth="1"/>
    <col min="7939" max="8192" width="9" style="65"/>
    <col min="8193" max="8193" width="27.625" style="65" customWidth="1"/>
    <col min="8194" max="8194" width="73.625" style="65" customWidth="1"/>
    <col min="8195" max="8448" width="9" style="65"/>
    <col min="8449" max="8449" width="27.625" style="65" customWidth="1"/>
    <col min="8450" max="8450" width="73.625" style="65" customWidth="1"/>
    <col min="8451" max="8704" width="9" style="65"/>
    <col min="8705" max="8705" width="27.625" style="65" customWidth="1"/>
    <col min="8706" max="8706" width="73.625" style="65" customWidth="1"/>
    <col min="8707" max="8960" width="9" style="65"/>
    <col min="8961" max="8961" width="27.625" style="65" customWidth="1"/>
    <col min="8962" max="8962" width="73.625" style="65" customWidth="1"/>
    <col min="8963" max="9216" width="9" style="65"/>
    <col min="9217" max="9217" width="27.625" style="65" customWidth="1"/>
    <col min="9218" max="9218" width="73.625" style="65" customWidth="1"/>
    <col min="9219" max="9472" width="9" style="65"/>
    <col min="9473" max="9473" width="27.625" style="65" customWidth="1"/>
    <col min="9474" max="9474" width="73.625" style="65" customWidth="1"/>
    <col min="9475" max="9728" width="9" style="65"/>
    <col min="9729" max="9729" width="27.625" style="65" customWidth="1"/>
    <col min="9730" max="9730" width="73.625" style="65" customWidth="1"/>
    <col min="9731" max="9984" width="9" style="65"/>
    <col min="9985" max="9985" width="27.625" style="65" customWidth="1"/>
    <col min="9986" max="9986" width="73.625" style="65" customWidth="1"/>
    <col min="9987" max="10240" width="9" style="65"/>
    <col min="10241" max="10241" width="27.625" style="65" customWidth="1"/>
    <col min="10242" max="10242" width="73.625" style="65" customWidth="1"/>
    <col min="10243" max="10496" width="9" style="65"/>
    <col min="10497" max="10497" width="27.625" style="65" customWidth="1"/>
    <col min="10498" max="10498" width="73.625" style="65" customWidth="1"/>
    <col min="10499" max="10752" width="9" style="65"/>
    <col min="10753" max="10753" width="27.625" style="65" customWidth="1"/>
    <col min="10754" max="10754" width="73.625" style="65" customWidth="1"/>
    <col min="10755" max="11008" width="9" style="65"/>
    <col min="11009" max="11009" width="27.625" style="65" customWidth="1"/>
    <col min="11010" max="11010" width="73.625" style="65" customWidth="1"/>
    <col min="11011" max="11264" width="9" style="65"/>
    <col min="11265" max="11265" width="27.625" style="65" customWidth="1"/>
    <col min="11266" max="11266" width="73.625" style="65" customWidth="1"/>
    <col min="11267" max="11520" width="9" style="65"/>
    <col min="11521" max="11521" width="27.625" style="65" customWidth="1"/>
    <col min="11522" max="11522" width="73.625" style="65" customWidth="1"/>
    <col min="11523" max="11776" width="9" style="65"/>
    <col min="11777" max="11777" width="27.625" style="65" customWidth="1"/>
    <col min="11778" max="11778" width="73.625" style="65" customWidth="1"/>
    <col min="11779" max="12032" width="9" style="65"/>
    <col min="12033" max="12033" width="27.625" style="65" customWidth="1"/>
    <col min="12034" max="12034" width="73.625" style="65" customWidth="1"/>
    <col min="12035" max="12288" width="9" style="65"/>
    <col min="12289" max="12289" width="27.625" style="65" customWidth="1"/>
    <col min="12290" max="12290" width="73.625" style="65" customWidth="1"/>
    <col min="12291" max="12544" width="9" style="65"/>
    <col min="12545" max="12545" width="27.625" style="65" customWidth="1"/>
    <col min="12546" max="12546" width="73.625" style="65" customWidth="1"/>
    <col min="12547" max="12800" width="9" style="65"/>
    <col min="12801" max="12801" width="27.625" style="65" customWidth="1"/>
    <col min="12802" max="12802" width="73.625" style="65" customWidth="1"/>
    <col min="12803" max="13056" width="9" style="65"/>
    <col min="13057" max="13057" width="27.625" style="65" customWidth="1"/>
    <col min="13058" max="13058" width="73.625" style="65" customWidth="1"/>
    <col min="13059" max="13312" width="9" style="65"/>
    <col min="13313" max="13313" width="27.625" style="65" customWidth="1"/>
    <col min="13314" max="13314" width="73.625" style="65" customWidth="1"/>
    <col min="13315" max="13568" width="9" style="65"/>
    <col min="13569" max="13569" width="27.625" style="65" customWidth="1"/>
    <col min="13570" max="13570" width="73.625" style="65" customWidth="1"/>
    <col min="13571" max="13824" width="9" style="65"/>
    <col min="13825" max="13825" width="27.625" style="65" customWidth="1"/>
    <col min="13826" max="13826" width="73.625" style="65" customWidth="1"/>
    <col min="13827" max="14080" width="9" style="65"/>
    <col min="14081" max="14081" width="27.625" style="65" customWidth="1"/>
    <col min="14082" max="14082" width="73.625" style="65" customWidth="1"/>
    <col min="14083" max="14336" width="9" style="65"/>
    <col min="14337" max="14337" width="27.625" style="65" customWidth="1"/>
    <col min="14338" max="14338" width="73.625" style="65" customWidth="1"/>
    <col min="14339" max="14592" width="9" style="65"/>
    <col min="14593" max="14593" width="27.625" style="65" customWidth="1"/>
    <col min="14594" max="14594" width="73.625" style="65" customWidth="1"/>
    <col min="14595" max="14848" width="9" style="65"/>
    <col min="14849" max="14849" width="27.625" style="65" customWidth="1"/>
    <col min="14850" max="14850" width="73.625" style="65" customWidth="1"/>
    <col min="14851" max="15104" width="9" style="65"/>
    <col min="15105" max="15105" width="27.625" style="65" customWidth="1"/>
    <col min="15106" max="15106" width="73.625" style="65" customWidth="1"/>
    <col min="15107" max="15360" width="9" style="65"/>
    <col min="15361" max="15361" width="27.625" style="65" customWidth="1"/>
    <col min="15362" max="15362" width="73.625" style="65" customWidth="1"/>
    <col min="15363" max="15616" width="9" style="65"/>
    <col min="15617" max="15617" width="27.625" style="65" customWidth="1"/>
    <col min="15618" max="15618" width="73.625" style="65" customWidth="1"/>
    <col min="15619" max="15872" width="9" style="65"/>
    <col min="15873" max="15873" width="27.625" style="65" customWidth="1"/>
    <col min="15874" max="15874" width="73.625" style="65" customWidth="1"/>
    <col min="15875" max="16128" width="9" style="65"/>
    <col min="16129" max="16129" width="27.625" style="65" customWidth="1"/>
    <col min="16130" max="16130" width="73.625" style="65" customWidth="1"/>
    <col min="16131" max="16384" width="9" style="65"/>
  </cols>
  <sheetData>
    <row r="1" spans="1:2" ht="18" customHeight="1" thickTop="1">
      <c r="A1" s="391" t="s">
        <v>447</v>
      </c>
      <c r="B1" s="391" t="s">
        <v>879</v>
      </c>
    </row>
    <row r="2" spans="1:2" ht="18" customHeight="1">
      <c r="A2" s="392" t="s">
        <v>448</v>
      </c>
      <c r="B2" s="392">
        <v>20200106</v>
      </c>
    </row>
    <row r="3" spans="1:2" ht="18" customHeight="1">
      <c r="A3" s="209" t="s">
        <v>331</v>
      </c>
      <c r="B3" s="209" t="str">
        <f>ASC(様式1!$F$44)</f>
        <v/>
      </c>
    </row>
    <row r="4" spans="1:2" ht="18" customHeight="1">
      <c r="A4" s="210" t="s">
        <v>449</v>
      </c>
      <c r="B4" s="210" t="str">
        <f>TEXT(様式1!$O$3,"ggge年m月d日")</f>
        <v>明治33年1月0日</v>
      </c>
    </row>
    <row r="5" spans="1:2" ht="18" customHeight="1">
      <c r="A5" s="210" t="s">
        <v>332</v>
      </c>
      <c r="B5" s="210" t="str">
        <f>IF(様式1!$E$20="○","001","")&amp;IF(様式1!$E$21="○","002","")</f>
        <v>002</v>
      </c>
    </row>
    <row r="6" spans="1:2" s="378" customFormat="1" ht="18" customHeight="1">
      <c r="A6" s="211" t="s">
        <v>333</v>
      </c>
      <c r="B6" s="211" t="str">
        <f>IF(ISBLANK(登録用!L5:T5),"",LEFT(様式5!L6,2))</f>
        <v/>
      </c>
    </row>
    <row r="7" spans="1:2" ht="18" customHeight="1">
      <c r="A7" s="210" t="s">
        <v>294</v>
      </c>
      <c r="B7" s="210" t="str">
        <f>DBCS(TRIM(CLEAN(様式1!G36)))</f>
        <v/>
      </c>
    </row>
    <row r="8" spans="1:2" ht="18" customHeight="1">
      <c r="A8" s="210" t="s">
        <v>450</v>
      </c>
      <c r="B8" s="210" t="str">
        <f>TEXT(様式5!$F$11,"ggge年m月d日")</f>
        <v>令和　　年　　月　　日</v>
      </c>
    </row>
    <row r="9" spans="1:2" ht="18" customHeight="1">
      <c r="A9" s="210" t="s">
        <v>451</v>
      </c>
      <c r="B9" s="210" t="str">
        <f>TEXT(様式5!$M$11,"ggge年m月d日")</f>
        <v>令和　　年　　月　　日</v>
      </c>
    </row>
    <row r="10" spans="1:2" ht="18" customHeight="1">
      <c r="A10" s="210" t="s">
        <v>452</v>
      </c>
      <c r="B10" s="210" t="str">
        <f>TEXT(様式5!$F$12,"ggge年m月d日")</f>
        <v>令和　　年　　月　　日</v>
      </c>
    </row>
    <row r="11" spans="1:2" ht="18" customHeight="1">
      <c r="A11" s="210" t="s">
        <v>453</v>
      </c>
      <c r="B11" s="210" t="str">
        <f>TEXT(様式5!$F$14,"ggge年m月d日")</f>
        <v>令和　　年　　月　　日</v>
      </c>
    </row>
    <row r="12" spans="1:2" ht="18" customHeight="1">
      <c r="A12" s="210" t="s">
        <v>454</v>
      </c>
      <c r="B12" s="210" t="str">
        <f>TEXT(様式1!$F$37,"ggge年m月d日")</f>
        <v>明治33年1月0日</v>
      </c>
    </row>
    <row r="13" spans="1:2" ht="18" customHeight="1">
      <c r="A13" s="210" t="s">
        <v>455</v>
      </c>
      <c r="B13" s="210" t="str">
        <f>TEXT(様式1!$K$37,"ggge年m月d日")</f>
        <v>明治33年1月0日</v>
      </c>
    </row>
    <row r="14" spans="1:2" ht="18" customHeight="1">
      <c r="A14" s="209" t="s">
        <v>334</v>
      </c>
      <c r="B14" s="209" t="str">
        <f>ASC(様式1!$P$37)</f>
        <v/>
      </c>
    </row>
    <row r="15" spans="1:2" ht="18" customHeight="1">
      <c r="A15" s="209" t="s">
        <v>335</v>
      </c>
      <c r="B15" s="209">
        <f>様式5!AF15</f>
        <v>0</v>
      </c>
    </row>
    <row r="16" spans="1:2" ht="18" customHeight="1">
      <c r="A16" s="210" t="s">
        <v>456</v>
      </c>
      <c r="B16" s="210" t="str">
        <f>"00"</f>
        <v>00</v>
      </c>
    </row>
    <row r="17" spans="1:2" ht="18" customHeight="1">
      <c r="A17" s="210" t="s">
        <v>457</v>
      </c>
      <c r="B17" s="210" t="str">
        <f>"00"</f>
        <v>00</v>
      </c>
    </row>
    <row r="18" spans="1:2" ht="18" customHeight="1">
      <c r="A18" s="210" t="s">
        <v>458</v>
      </c>
      <c r="B18" s="210" t="str">
        <f>"23"</f>
        <v>23</v>
      </c>
    </row>
    <row r="19" spans="1:2" ht="18" customHeight="1">
      <c r="A19" s="210" t="s">
        <v>459</v>
      </c>
      <c r="B19" s="210" t="str">
        <f>"59"</f>
        <v>59</v>
      </c>
    </row>
    <row r="20" spans="1:2" s="378" customFormat="1" ht="18" customHeight="1">
      <c r="A20" s="209" t="s">
        <v>336</v>
      </c>
      <c r="B20" s="209">
        <f>様式5!G56</f>
        <v>0</v>
      </c>
    </row>
    <row r="21" spans="1:2" ht="18" customHeight="1">
      <c r="A21" s="209" t="s">
        <v>460</v>
      </c>
      <c r="B21" s="209" t="str">
        <f>ASC(様式1!$F$38)</f>
        <v/>
      </c>
    </row>
    <row r="22" spans="1:2" ht="18" customHeight="1">
      <c r="A22" s="210" t="s">
        <v>461</v>
      </c>
      <c r="B22" s="210" t="str">
        <f>IF(ISBLANK(様式5!$F$17),"特になし",DBCS(TRIM(SUBSTITUTE(様式5!$F$17,CHAR(10),"　"))))</f>
        <v>育児・介護中の者、居住地域に訓練実施機関がない者、在職中の者等、訓練の受講に当たり特に配慮を必要とする者</v>
      </c>
    </row>
    <row r="23" spans="1:2" ht="18" customHeight="1">
      <c r="A23" s="210" t="s">
        <v>462</v>
      </c>
      <c r="B23" s="210" t="str">
        <f>IF(様式5!F18="✔","1","0")</f>
        <v>0</v>
      </c>
    </row>
    <row r="24" spans="1:2" ht="18" customHeight="1">
      <c r="A24" s="210" t="s">
        <v>463</v>
      </c>
      <c r="B24" s="210" t="str">
        <f>IF(様式5!L18="✔","1","0")</f>
        <v>0</v>
      </c>
    </row>
    <row r="25" spans="1:2" ht="18" customHeight="1">
      <c r="A25" s="210" t="s">
        <v>464</v>
      </c>
      <c r="B25" s="210" t="str">
        <f>IF(様式5!T18="✔","1","0")</f>
        <v>0</v>
      </c>
    </row>
    <row r="26" spans="1:2" ht="18" customHeight="1">
      <c r="A26" s="210" t="s">
        <v>465</v>
      </c>
      <c r="B26" s="210" t="str">
        <f>IF(様式5!AA18="✔","1","0")</f>
        <v>0</v>
      </c>
    </row>
    <row r="27" spans="1:2" ht="18" customHeight="1">
      <c r="A27" s="210" t="s">
        <v>466</v>
      </c>
      <c r="B27" s="210" t="str">
        <f>IF(様式5!F19="✔","1","0")</f>
        <v>0</v>
      </c>
    </row>
    <row r="28" spans="1:2" ht="18" customHeight="1">
      <c r="A28" s="210" t="s">
        <v>467</v>
      </c>
      <c r="B28" s="210" t="str">
        <f>IF(様式5!L19="✔","1","0")</f>
        <v>0</v>
      </c>
    </row>
    <row r="29" spans="1:2" ht="18" customHeight="1">
      <c r="A29" s="210" t="s">
        <v>468</v>
      </c>
      <c r="B29" s="210" t="str">
        <f>IF(様式5!T19="✔","1","0")</f>
        <v>0</v>
      </c>
    </row>
    <row r="30" spans="1:2" ht="26.1" customHeight="1">
      <c r="A30" s="210" t="s">
        <v>337</v>
      </c>
      <c r="B30" s="211" t="str">
        <f>DBCS(TRIM(SUBSTITUTE(様式5!$F$20,CHAR(10),"　")))</f>
        <v/>
      </c>
    </row>
    <row r="31" spans="1:2" ht="26.1" customHeight="1">
      <c r="A31" s="210" t="s">
        <v>469</v>
      </c>
      <c r="B31" s="211" t="str">
        <f>DBCS(TRIM(CLEAN(様式5!AN21)))</f>
        <v/>
      </c>
    </row>
    <row r="32" spans="1:2" ht="18" customHeight="1">
      <c r="A32" s="266" t="s">
        <v>470</v>
      </c>
      <c r="B32" s="210" t="str">
        <f>DBCS(TRIM(SUBSTITUTE(様式5!$Y$8,CHAR(10),"　")))</f>
        <v/>
      </c>
    </row>
    <row r="33" spans="1:2" ht="26.1" customHeight="1">
      <c r="A33" s="266" t="s">
        <v>471</v>
      </c>
      <c r="B33" s="211" t="str">
        <f>DBCS(TRIM(SUBSTITUTE(様式5!F29,CHAR(10),"　")))</f>
        <v/>
      </c>
    </row>
    <row r="34" spans="1:2" ht="18" customHeight="1">
      <c r="A34" s="210" t="s">
        <v>472</v>
      </c>
      <c r="B34" s="209">
        <v>1</v>
      </c>
    </row>
    <row r="35" spans="1:2" s="378" customFormat="1" ht="18" customHeight="1">
      <c r="A35" s="210" t="s">
        <v>473</v>
      </c>
      <c r="B35" s="210" t="str">
        <f>IF(様式5!P51="✔","1","0")</f>
        <v>0</v>
      </c>
    </row>
    <row r="36" spans="1:2" ht="18" customHeight="1">
      <c r="A36" s="210" t="s">
        <v>474</v>
      </c>
      <c r="B36" s="209">
        <v>0</v>
      </c>
    </row>
    <row r="37" spans="1:2" ht="18" customHeight="1">
      <c r="A37" s="210" t="s">
        <v>475</v>
      </c>
      <c r="B37" s="210"/>
    </row>
    <row r="38" spans="1:2" ht="18" customHeight="1">
      <c r="A38" s="209" t="s">
        <v>338</v>
      </c>
      <c r="B38" s="209">
        <f>様式5!Y59</f>
        <v>0</v>
      </c>
    </row>
    <row r="39" spans="1:2" ht="18" customHeight="1">
      <c r="A39" s="209" t="s">
        <v>339</v>
      </c>
      <c r="B39" s="209">
        <f>様式5!Y60</f>
        <v>0</v>
      </c>
    </row>
    <row r="40" spans="1:2" ht="18" customHeight="1">
      <c r="A40" s="393" t="s">
        <v>609</v>
      </c>
      <c r="B40" s="210" t="str">
        <f>DBCS(TRIM(CLEAN(様式1!$F$40)))</f>
        <v/>
      </c>
    </row>
    <row r="41" spans="1:2" ht="18" customHeight="1">
      <c r="A41" s="393" t="s">
        <v>610</v>
      </c>
      <c r="B41" s="210" t="str">
        <f>SUBSTITUTE(ASC(様式1!$F$41),"-","")</f>
        <v/>
      </c>
    </row>
    <row r="42" spans="1:2" ht="18" customHeight="1">
      <c r="A42" s="393" t="s">
        <v>611</v>
      </c>
      <c r="B42" s="210" t="str">
        <f>DBCS(CLEAN(様式1!$H$41))</f>
        <v/>
      </c>
    </row>
    <row r="43" spans="1:2" ht="18" customHeight="1">
      <c r="A43" s="393" t="s">
        <v>612</v>
      </c>
      <c r="B43" s="210" t="str">
        <f>DBCS(CLEAN(様式1!$H$42))</f>
        <v/>
      </c>
    </row>
    <row r="44" spans="1:2" ht="18" customHeight="1">
      <c r="A44" s="393" t="s">
        <v>613</v>
      </c>
      <c r="B44" s="210" t="str">
        <f>DBCS(CLEAN(様式4!$E$40))</f>
        <v/>
      </c>
    </row>
    <row r="45" spans="1:2" ht="18" customHeight="1">
      <c r="A45" s="394" t="s">
        <v>614</v>
      </c>
      <c r="B45" s="212" t="str">
        <f>IF(ISERROR(LEFT(ASC(様式4!$P$40),FIND("-",ASC(様式4!$P$40))-1)),"",LEFT(ASC(様式4!$P$40),FIND("-",ASC(様式4!$P$40))-1))</f>
        <v/>
      </c>
    </row>
    <row r="46" spans="1:2" ht="18" customHeight="1">
      <c r="A46" s="394" t="s">
        <v>615</v>
      </c>
      <c r="B46" s="212" t="str">
        <f>IF(ISERROR(LEFT(RIGHT(ASC(様式4!$P$40),LEN(ASC(様式4!$P$40))-FIND("-",ASC(様式4!$P$40))),FIND("-",RIGHT(ASC(様式4!$P$40),LEN(ASC(様式4!$P$40))-FIND("-",ASC(様式4!$P$40))))-1)),"",LEFT(RIGHT(ASC(様式4!$P$40),LEN(ASC(様式4!$P$40))-FIND("-",ASC(様式4!$P$40))),FIND("-",RIGHT(ASC(様式4!$P$40),LEN(ASC(様式4!$P$40))-FIND("-",ASC(様式4!$P$40))))-1))</f>
        <v/>
      </c>
    </row>
    <row r="47" spans="1:2" ht="18" customHeight="1">
      <c r="A47" s="394" t="s">
        <v>616</v>
      </c>
      <c r="B47" s="213" t="str">
        <f>RIGHT(ASC(様式4!$P$40),4)</f>
        <v/>
      </c>
    </row>
    <row r="48" spans="1:2" ht="18" customHeight="1">
      <c r="A48" s="393" t="s">
        <v>617</v>
      </c>
      <c r="B48" s="209" t="str">
        <f>ASC(様式4!$P$41)</f>
        <v/>
      </c>
    </row>
    <row r="49" spans="1:2" ht="18" customHeight="1">
      <c r="A49" s="210" t="s">
        <v>476</v>
      </c>
      <c r="B49" s="210" t="str">
        <f>IF(AND(様式1!$D$30&lt;&gt;"✔",様式1!$D$32&lt;&gt;"✔"),"0",IF(様式1!$D$30="✔","1","")&amp;IF(様式1!$D$32="✔","2",""))</f>
        <v>0</v>
      </c>
    </row>
  </sheetData>
  <phoneticPr fontId="14"/>
  <conditionalFormatting sqref="A1:A39">
    <cfRule type="containsText" dxfId="15" priority="29" stopIfTrue="1" operator="containsText" text=",">
      <formula>NOT(ISERROR(SEARCH(",",A1)))</formula>
    </cfRule>
    <cfRule type="containsText" dxfId="14" priority="30" stopIfTrue="1" operator="containsText" text="&quot;">
      <formula>NOT(ISERROR(SEARCH("""",A1)))</formula>
    </cfRule>
  </conditionalFormatting>
  <conditionalFormatting sqref="A40:A49">
    <cfRule type="containsText" dxfId="13" priority="9" stopIfTrue="1" operator="containsText" text=",">
      <formula>NOT(ISERROR(SEARCH(",",A40)))</formula>
    </cfRule>
    <cfRule type="containsText" dxfId="12" priority="10" stopIfTrue="1" operator="containsText" text="&quot;">
      <formula>NOT(ISERROR(SEARCH("""",A40)))</formula>
    </cfRule>
  </conditionalFormatting>
  <conditionalFormatting sqref="A5:B6">
    <cfRule type="containsText" dxfId="11" priority="19" stopIfTrue="1" operator="containsText" text=",">
      <formula>NOT(ISERROR(SEARCH(",",A5)))</formula>
    </cfRule>
    <cfRule type="containsText" dxfId="10" priority="20" stopIfTrue="1" operator="containsText" text="&quot;">
      <formula>NOT(ISERROR(SEARCH("""",A5)))</formula>
    </cfRule>
  </conditionalFormatting>
  <conditionalFormatting sqref="B1:B2">
    <cfRule type="containsText" dxfId="9" priority="1" stopIfTrue="1" operator="containsText" text=",">
      <formula>NOT(ISERROR(SEARCH(",",B1)))</formula>
    </cfRule>
    <cfRule type="containsText" dxfId="8" priority="2" stopIfTrue="1" operator="containsText" text="&quot;">
      <formula>NOT(ISERROR(SEARCH("""",B1)))</formula>
    </cfRule>
    <cfRule type="containsText" dxfId="7" priority="3" stopIfTrue="1" operator="containsText" text=",">
      <formula>NOT(ISERROR(SEARCH(",",B1)))</formula>
    </cfRule>
    <cfRule type="containsText" dxfId="6" priority="4" stopIfTrue="1" operator="containsText" text="&quot;">
      <formula>NOT(ISERROR(SEARCH("""",B1)))</formula>
    </cfRule>
  </conditionalFormatting>
  <conditionalFormatting sqref="B3:B49">
    <cfRule type="containsText" dxfId="5" priority="17" stopIfTrue="1" operator="containsText" text=",">
      <formula>NOT(ISERROR(SEARCH(",",B3)))</formula>
    </cfRule>
    <cfRule type="containsText" dxfId="4" priority="18" stopIfTrue="1" operator="containsText" text="&quot;">
      <formula>NOT(ISERROR(SEARCH("""",B3)))</formula>
    </cfRule>
    <cfRule type="containsText" dxfId="3" priority="21" stopIfTrue="1" operator="containsText" text=",">
      <formula>NOT(ISERROR(SEARCH(",",B3)))</formula>
    </cfRule>
    <cfRule type="containsText" dxfId="2" priority="22" stopIfTrue="1" operator="containsText" text="&quot;">
      <formula>NOT(ISERROR(SEARCH("""",B3)))</formula>
    </cfRule>
  </conditionalFormatting>
  <conditionalFormatting sqref="B5:B6">
    <cfRule type="containsText" dxfId="1" priority="15" stopIfTrue="1" operator="containsText" text=",">
      <formula>NOT(ISERROR(SEARCH(",",B5)))</formula>
    </cfRule>
    <cfRule type="containsText" dxfId="0" priority="16" stopIfTrue="1" operator="containsText" text="&quot;">
      <formula>NOT(ISERROR(SEARCH("""",B5)))</formula>
    </cfRule>
  </conditionalFormatting>
  <pageMargins left="0.7" right="0.7" top="0.75" bottom="0.75" header="0.3" footer="0.3"/>
  <pageSetup paperSize="9" scale="87"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C123"/>
  <sheetViews>
    <sheetView view="pageBreakPreview" zoomScale="70" zoomScaleNormal="40" zoomScaleSheetLayoutView="70" zoomScalePageLayoutView="85" workbookViewId="0">
      <selection activeCell="F71" sqref="F71:Y71"/>
    </sheetView>
  </sheetViews>
  <sheetFormatPr defaultColWidth="9" defaultRowHeight="13.5"/>
  <cols>
    <col min="1" max="1" width="3.75" style="1023" customWidth="1"/>
    <col min="2" max="2" width="6.375" style="1024" customWidth="1"/>
    <col min="3" max="3" width="18.625" style="1024" customWidth="1"/>
    <col min="4" max="4" width="27.375" style="1024" customWidth="1"/>
    <col min="5" max="5" width="5.125" style="1024" customWidth="1"/>
    <col min="6" max="6" width="11" style="1024" customWidth="1"/>
    <col min="7" max="10" width="5.375" style="1024" customWidth="1"/>
    <col min="11" max="11" width="5.125" style="1024" customWidth="1"/>
    <col min="12" max="12" width="6" style="1024" customWidth="1"/>
    <col min="13" max="13" width="11" style="1024" customWidth="1"/>
    <col min="14" max="15" width="5.75" style="1024" customWidth="1"/>
    <col min="16" max="17" width="5.375" style="1024" customWidth="1"/>
    <col min="18" max="18" width="11" style="1024" customWidth="1"/>
    <col min="19" max="19" width="1.625" style="1024" customWidth="1"/>
    <col min="20" max="20" width="10.125" style="1024" customWidth="1"/>
    <col min="21" max="23" width="5.375" style="1024" customWidth="1"/>
    <col min="24" max="24" width="11.125" style="1024" customWidth="1"/>
    <col min="25" max="25" width="16.5" style="1024" customWidth="1"/>
    <col min="26" max="16384" width="9" style="1024"/>
  </cols>
  <sheetData>
    <row r="1" spans="1:25" ht="24.75" customHeight="1">
      <c r="W1" s="1670" t="s">
        <v>341</v>
      </c>
      <c r="X1" s="1670"/>
      <c r="Y1" s="1670"/>
    </row>
    <row r="2" spans="1:25" s="1025" customFormat="1" ht="21">
      <c r="A2" s="1671" t="s">
        <v>80</v>
      </c>
      <c r="B2" s="1671"/>
      <c r="C2" s="1671"/>
      <c r="D2" s="1671"/>
      <c r="E2" s="1671"/>
      <c r="F2" s="1671"/>
      <c r="G2" s="1671"/>
      <c r="H2" s="1671"/>
      <c r="I2" s="1671"/>
      <c r="J2" s="1671"/>
      <c r="K2" s="1671"/>
      <c r="L2" s="1671"/>
      <c r="M2" s="1671"/>
      <c r="N2" s="1671"/>
      <c r="O2" s="1671"/>
      <c r="P2" s="1671"/>
      <c r="Q2" s="1671"/>
      <c r="R2" s="1671"/>
      <c r="S2" s="1671"/>
      <c r="T2" s="1671"/>
      <c r="U2" s="1671"/>
      <c r="V2" s="1671"/>
      <c r="W2" s="1671"/>
      <c r="X2" s="1671"/>
      <c r="Y2" s="1671"/>
    </row>
    <row r="3" spans="1:25" s="1025" customFormat="1" ht="35.1" customHeight="1">
      <c r="A3" s="1023"/>
      <c r="P3" s="1026"/>
      <c r="Q3" s="1026"/>
      <c r="R3" s="1027"/>
      <c r="S3" s="1027"/>
      <c r="T3" s="1028"/>
      <c r="U3" s="1028"/>
      <c r="V3" s="1028"/>
      <c r="W3" s="1028"/>
      <c r="X3" s="1028"/>
      <c r="Y3" s="1029"/>
    </row>
    <row r="4" spans="1:25" s="1025" customFormat="1" ht="35.1" customHeight="1">
      <c r="A4" s="1672" t="s">
        <v>81</v>
      </c>
      <c r="B4" s="1672"/>
      <c r="C4" s="1672"/>
      <c r="D4" s="1673" t="str">
        <f>IF(様式1!L11="","",様式1!L11)</f>
        <v/>
      </c>
      <c r="E4" s="1673"/>
      <c r="F4" s="1673"/>
      <c r="G4" s="1680" t="s">
        <v>82</v>
      </c>
      <c r="H4" s="1680"/>
      <c r="I4" s="1673" t="str">
        <f>IF(様式1!G36="","",様式1!G36)</f>
        <v/>
      </c>
      <c r="J4" s="1673"/>
      <c r="K4" s="1673"/>
      <c r="L4" s="1673"/>
      <c r="M4" s="1673"/>
      <c r="N4" s="1673"/>
      <c r="O4" s="1673"/>
      <c r="P4" s="1673"/>
      <c r="Q4" s="1030"/>
      <c r="R4" s="1674" t="s">
        <v>83</v>
      </c>
      <c r="S4" s="1674"/>
      <c r="T4" s="1675"/>
      <c r="U4" s="1675"/>
      <c r="V4" s="1675"/>
      <c r="W4" s="1675"/>
      <c r="X4" s="1675"/>
      <c r="Y4" s="1031"/>
    </row>
    <row r="5" spans="1:25" ht="10.5" customHeight="1">
      <c r="A5" s="1693"/>
      <c r="B5" s="1693"/>
      <c r="C5" s="1693"/>
      <c r="D5" s="1693"/>
    </row>
    <row r="6" spans="1:25" ht="35.1" customHeight="1">
      <c r="A6" s="1694"/>
      <c r="B6" s="1695"/>
      <c r="C6" s="1696" t="s">
        <v>84</v>
      </c>
      <c r="D6" s="1697"/>
      <c r="E6" s="1696" t="s">
        <v>85</v>
      </c>
      <c r="F6" s="1698"/>
      <c r="G6" s="1698"/>
      <c r="H6" s="1698"/>
      <c r="I6" s="1698"/>
      <c r="J6" s="1698"/>
      <c r="K6" s="1698"/>
      <c r="L6" s="1698"/>
      <c r="M6" s="1698"/>
      <c r="N6" s="1698"/>
      <c r="O6" s="1698"/>
      <c r="P6" s="1698"/>
      <c r="Q6" s="1698"/>
      <c r="R6" s="1698"/>
      <c r="S6" s="1698"/>
      <c r="T6" s="1698"/>
      <c r="U6" s="1698"/>
      <c r="V6" s="1698"/>
      <c r="W6" s="1698"/>
      <c r="X6" s="1698"/>
      <c r="Y6" s="1032"/>
    </row>
    <row r="7" spans="1:25" ht="35.1" customHeight="1">
      <c r="A7" s="1033">
        <v>1</v>
      </c>
      <c r="B7" s="1681" t="s">
        <v>824</v>
      </c>
      <c r="C7" s="1676" t="s">
        <v>1276</v>
      </c>
      <c r="D7" s="1677"/>
      <c r="E7" s="1678" t="s">
        <v>765</v>
      </c>
      <c r="F7" s="1679"/>
      <c r="G7" s="1679"/>
      <c r="H7" s="1679"/>
      <c r="I7" s="1679"/>
      <c r="J7" s="1679"/>
      <c r="K7" s="1679"/>
      <c r="L7" s="1679"/>
      <c r="M7" s="1679"/>
      <c r="N7" s="1679"/>
      <c r="O7" s="1679"/>
      <c r="P7" s="1679"/>
      <c r="Q7" s="1679"/>
      <c r="R7" s="1679"/>
      <c r="S7" s="1679"/>
      <c r="T7" s="1679"/>
      <c r="U7" s="1679"/>
      <c r="V7" s="1679"/>
      <c r="W7" s="1679"/>
      <c r="X7" s="1679"/>
      <c r="Y7" s="1034"/>
    </row>
    <row r="8" spans="1:25" ht="32.1" customHeight="1">
      <c r="A8" s="1631">
        <v>2</v>
      </c>
      <c r="B8" s="1682"/>
      <c r="C8" s="1699" t="s">
        <v>1277</v>
      </c>
      <c r="D8" s="1650"/>
      <c r="E8" s="1149"/>
      <c r="F8" s="1641" t="s">
        <v>669</v>
      </c>
      <c r="G8" s="1626"/>
      <c r="H8" s="1626"/>
      <c r="I8" s="1626"/>
      <c r="J8" s="1626"/>
      <c r="K8" s="1626"/>
      <c r="L8" s="1626"/>
      <c r="M8" s="1626"/>
      <c r="N8" s="1626"/>
      <c r="O8" s="1626"/>
      <c r="P8" s="1626"/>
      <c r="Q8" s="1626"/>
      <c r="R8" s="1626"/>
      <c r="S8" s="1626"/>
      <c r="T8" s="1626"/>
      <c r="U8" s="1626"/>
      <c r="V8" s="1626"/>
      <c r="W8" s="1626"/>
      <c r="X8" s="1626"/>
      <c r="Y8" s="1035"/>
    </row>
    <row r="9" spans="1:25" ht="32.1" customHeight="1">
      <c r="A9" s="1632"/>
      <c r="B9" s="1682"/>
      <c r="C9" s="1700"/>
      <c r="D9" s="1701"/>
      <c r="E9" s="1149"/>
      <c r="F9" s="1639" t="s">
        <v>929</v>
      </c>
      <c r="G9" s="1640"/>
      <c r="H9" s="1640"/>
      <c r="I9" s="1640"/>
      <c r="J9" s="1640"/>
      <c r="K9" s="1640"/>
      <c r="L9" s="1640"/>
      <c r="M9" s="1640"/>
      <c r="N9" s="1640"/>
      <c r="O9" s="1640"/>
      <c r="P9" s="1640"/>
      <c r="Q9" s="1640"/>
      <c r="R9" s="1640"/>
      <c r="S9" s="1640"/>
      <c r="T9" s="1640"/>
      <c r="U9" s="1640"/>
      <c r="V9" s="1640"/>
      <c r="W9" s="1640"/>
      <c r="X9" s="1640"/>
      <c r="Y9" s="1036"/>
    </row>
    <row r="10" spans="1:25" ht="32.1" customHeight="1">
      <c r="A10" s="1632"/>
      <c r="B10" s="1682"/>
      <c r="C10" s="1688" t="s">
        <v>1197</v>
      </c>
      <c r="D10" s="1689"/>
      <c r="E10" s="416"/>
      <c r="F10" s="1643" t="s">
        <v>930</v>
      </c>
      <c r="G10" s="1687"/>
      <c r="H10" s="1687"/>
      <c r="I10" s="1687"/>
      <c r="J10" s="1687"/>
      <c r="K10" s="1687"/>
      <c r="L10" s="1687"/>
      <c r="M10" s="1687"/>
      <c r="N10" s="1687"/>
      <c r="O10" s="1687"/>
      <c r="P10" s="1687"/>
      <c r="Q10" s="1687"/>
      <c r="R10" s="1687"/>
      <c r="S10" s="1687"/>
      <c r="T10" s="1687"/>
      <c r="U10" s="1687"/>
      <c r="V10" s="1687"/>
      <c r="W10" s="1687"/>
      <c r="X10" s="1687"/>
      <c r="Y10" s="1038"/>
    </row>
    <row r="11" spans="1:25" ht="32.1" customHeight="1">
      <c r="A11" s="1633"/>
      <c r="B11" s="1682"/>
      <c r="C11" s="1690"/>
      <c r="D11" s="1691"/>
      <c r="E11" s="416"/>
      <c r="F11" s="1639" t="s">
        <v>931</v>
      </c>
      <c r="G11" s="1640"/>
      <c r="H11" s="1640"/>
      <c r="I11" s="1640"/>
      <c r="J11" s="1640"/>
      <c r="K11" s="1640"/>
      <c r="L11" s="1640"/>
      <c r="M11" s="1640"/>
      <c r="N11" s="1640"/>
      <c r="O11" s="1640"/>
      <c r="P11" s="1640"/>
      <c r="Q11" s="1640"/>
      <c r="R11" s="1640"/>
      <c r="S11" s="1640"/>
      <c r="T11" s="1640"/>
      <c r="U11" s="1640"/>
      <c r="V11" s="1640"/>
      <c r="W11" s="1640"/>
      <c r="X11" s="1640"/>
      <c r="Y11" s="1038"/>
    </row>
    <row r="12" spans="1:25" ht="32.1" customHeight="1">
      <c r="A12" s="1692">
        <v>3</v>
      </c>
      <c r="B12" s="1682"/>
      <c r="C12" s="1649" t="s">
        <v>822</v>
      </c>
      <c r="D12" s="1650"/>
      <c r="E12" s="1037" t="s">
        <v>766</v>
      </c>
      <c r="F12" s="1039" t="s">
        <v>852</v>
      </c>
      <c r="G12" s="1040"/>
      <c r="H12" s="1040"/>
      <c r="I12" s="1040"/>
      <c r="J12" s="1040"/>
      <c r="K12" s="1040"/>
      <c r="L12" s="1039"/>
      <c r="M12" s="1039"/>
      <c r="N12" s="1041"/>
      <c r="O12" s="1041"/>
      <c r="P12" s="1041"/>
      <c r="Q12" s="1041"/>
      <c r="R12" s="1041"/>
      <c r="S12" s="1041"/>
      <c r="T12" s="1042"/>
      <c r="U12" s="1042"/>
      <c r="V12" s="1042"/>
      <c r="W12" s="1042"/>
      <c r="X12" s="1042"/>
      <c r="Y12" s="1043"/>
    </row>
    <row r="13" spans="1:25" ht="32.1" customHeight="1">
      <c r="A13" s="1692"/>
      <c r="B13" s="1682"/>
      <c r="C13" s="1651"/>
      <c r="D13" s="1652"/>
      <c r="E13" s="1044" t="s">
        <v>1259</v>
      </c>
      <c r="F13" s="1045"/>
      <c r="G13" s="1045"/>
      <c r="H13" s="1045"/>
      <c r="I13" s="1045"/>
      <c r="J13" s="1045"/>
      <c r="K13" s="1045"/>
      <c r="L13" s="1046"/>
      <c r="M13" s="1046"/>
      <c r="N13" s="1047"/>
      <c r="O13" s="1047"/>
      <c r="P13" s="1047"/>
      <c r="Q13" s="1047"/>
      <c r="R13" s="1047"/>
      <c r="S13" s="1047"/>
      <c r="T13" s="1048"/>
      <c r="U13" s="1048"/>
      <c r="V13" s="1048"/>
      <c r="W13" s="1048"/>
      <c r="X13" s="1048"/>
      <c r="Y13" s="1049"/>
    </row>
    <row r="14" spans="1:25" ht="3.75" customHeight="1">
      <c r="A14" s="1692"/>
      <c r="B14" s="1682"/>
      <c r="C14" s="1651"/>
      <c r="D14" s="1652"/>
      <c r="E14" s="1044"/>
      <c r="F14" s="1045"/>
      <c r="G14" s="1045"/>
      <c r="H14" s="1045"/>
      <c r="I14" s="1045"/>
      <c r="J14" s="1045"/>
      <c r="K14" s="1045"/>
      <c r="L14" s="1046"/>
      <c r="M14" s="1046"/>
      <c r="N14" s="1047"/>
      <c r="O14" s="1047"/>
      <c r="P14" s="1047"/>
      <c r="Q14" s="1047"/>
      <c r="R14" s="1047"/>
      <c r="S14" s="1047"/>
      <c r="T14" s="1048"/>
      <c r="U14" s="1048"/>
      <c r="V14" s="1048"/>
      <c r="W14" s="1048"/>
      <c r="X14" s="1048"/>
      <c r="Y14" s="1049"/>
    </row>
    <row r="15" spans="1:25" ht="32.1" customHeight="1">
      <c r="A15" s="1692"/>
      <c r="B15" s="1682"/>
      <c r="C15" s="1651"/>
      <c r="D15" s="1652"/>
      <c r="E15" s="1044" t="s">
        <v>767</v>
      </c>
      <c r="F15" s="1045"/>
      <c r="G15" s="1045"/>
      <c r="H15" s="1045"/>
      <c r="I15" s="1045"/>
      <c r="J15" s="1045"/>
      <c r="K15" s="1045"/>
      <c r="L15" s="1046"/>
      <c r="M15" s="1046"/>
      <c r="N15" s="1047"/>
      <c r="O15" s="1047"/>
      <c r="P15" s="1047"/>
      <c r="Q15" s="1047"/>
      <c r="R15" s="1047"/>
      <c r="S15" s="1047"/>
      <c r="T15" s="1048"/>
      <c r="U15" s="1048"/>
      <c r="V15" s="1048"/>
      <c r="W15" s="1048"/>
      <c r="X15" s="1048"/>
      <c r="Y15" s="1049"/>
    </row>
    <row r="16" spans="1:25" ht="32.1" customHeight="1">
      <c r="A16" s="1692"/>
      <c r="B16" s="1682"/>
      <c r="C16" s="1651"/>
      <c r="D16" s="1652"/>
      <c r="E16" s="1050" t="s">
        <v>768</v>
      </c>
      <c r="F16" s="1051"/>
      <c r="G16" s="1051"/>
      <c r="H16" s="1051"/>
      <c r="I16" s="1051"/>
      <c r="J16" s="1051"/>
      <c r="K16" s="1052" t="s">
        <v>823</v>
      </c>
      <c r="L16" s="1051"/>
      <c r="M16" s="1046"/>
      <c r="N16" s="1047"/>
      <c r="O16" s="1047"/>
      <c r="P16" s="1047"/>
      <c r="Q16" s="1047"/>
      <c r="R16" s="1046"/>
      <c r="S16" s="1046"/>
      <c r="T16" s="1053"/>
      <c r="U16" s="1048"/>
      <c r="V16" s="1048"/>
      <c r="W16" s="1048"/>
      <c r="X16" s="1048"/>
      <c r="Y16" s="1049"/>
    </row>
    <row r="17" spans="1:25" ht="32.1" customHeight="1">
      <c r="A17" s="1692"/>
      <c r="B17" s="1682"/>
      <c r="C17" s="1651"/>
      <c r="D17" s="1652"/>
      <c r="E17" s="1149"/>
      <c r="F17" s="1054" t="s">
        <v>769</v>
      </c>
      <c r="G17" s="1055"/>
      <c r="H17" s="1055"/>
      <c r="I17" s="1055"/>
      <c r="J17" s="1055"/>
      <c r="K17" s="1149"/>
      <c r="L17" s="1639" t="s">
        <v>770</v>
      </c>
      <c r="M17" s="1640"/>
      <c r="N17" s="1640"/>
      <c r="O17" s="1056"/>
      <c r="P17" s="1047"/>
      <c r="Q17" s="1047"/>
      <c r="R17" s="1047"/>
      <c r="S17" s="1047"/>
      <c r="T17" s="1048"/>
      <c r="U17" s="1048"/>
      <c r="V17" s="1048"/>
      <c r="W17" s="1048"/>
      <c r="X17" s="1048"/>
      <c r="Y17" s="1057"/>
    </row>
    <row r="18" spans="1:25" ht="32.1" customHeight="1">
      <c r="A18" s="1631">
        <v>4</v>
      </c>
      <c r="B18" s="1682"/>
      <c r="C18" s="1653" t="s">
        <v>672</v>
      </c>
      <c r="D18" s="1654"/>
      <c r="E18" s="1150"/>
      <c r="F18" s="1657" t="s">
        <v>670</v>
      </c>
      <c r="G18" s="1657"/>
      <c r="H18" s="1657"/>
      <c r="I18" s="1657"/>
      <c r="J18" s="1657"/>
      <c r="K18" s="1657"/>
      <c r="L18" s="1657"/>
      <c r="M18" s="1657"/>
      <c r="N18" s="1657"/>
      <c r="O18" s="1657"/>
      <c r="P18" s="1657"/>
      <c r="Q18" s="1657"/>
      <c r="R18" s="1657"/>
      <c r="S18" s="1657"/>
      <c r="T18" s="1657"/>
      <c r="U18" s="1657"/>
      <c r="V18" s="1657"/>
      <c r="W18" s="1657"/>
      <c r="X18" s="1657"/>
      <c r="Y18" s="1058"/>
    </row>
    <row r="19" spans="1:25" ht="32.1" customHeight="1">
      <c r="A19" s="1633"/>
      <c r="B19" s="1682"/>
      <c r="C19" s="1655"/>
      <c r="D19" s="1656"/>
      <c r="E19" s="1059"/>
      <c r="F19" s="1060" t="s">
        <v>671</v>
      </c>
      <c r="G19" s="1061"/>
      <c r="H19" s="1061"/>
      <c r="I19" s="1061"/>
      <c r="J19" s="1061"/>
      <c r="K19" s="1061"/>
      <c r="L19" s="1061"/>
      <c r="M19" s="1061"/>
      <c r="N19" s="1061"/>
      <c r="O19" s="1061"/>
      <c r="P19" s="1061"/>
      <c r="Q19" s="1061"/>
      <c r="R19" s="1061"/>
      <c r="S19" s="1061"/>
      <c r="T19" s="1061"/>
      <c r="U19" s="1061"/>
      <c r="V19" s="1061"/>
      <c r="W19" s="1061"/>
      <c r="X19" s="1061"/>
      <c r="Y19" s="1062"/>
    </row>
    <row r="20" spans="1:25" ht="31.5" customHeight="1">
      <c r="A20" s="1752">
        <v>5</v>
      </c>
      <c r="B20" s="1682"/>
      <c r="C20" s="1641" t="s">
        <v>726</v>
      </c>
      <c r="D20" s="1642"/>
      <c r="E20" s="700"/>
      <c r="F20" s="1646" t="s">
        <v>1545</v>
      </c>
      <c r="G20" s="1646"/>
      <c r="H20" s="1646"/>
      <c r="I20" s="1646"/>
      <c r="J20" s="1646"/>
      <c r="K20" s="1646"/>
      <c r="L20" s="1646"/>
      <c r="M20" s="1646"/>
      <c r="N20" s="1646"/>
      <c r="O20" s="1646"/>
      <c r="P20" s="1646"/>
      <c r="Q20" s="1646"/>
      <c r="R20" s="1646"/>
      <c r="S20" s="1646"/>
      <c r="T20" s="1646"/>
      <c r="U20" s="1646"/>
      <c r="V20" s="1646"/>
      <c r="W20" s="1646"/>
      <c r="X20" s="1646"/>
      <c r="Y20" s="1063"/>
    </row>
    <row r="21" spans="1:25" ht="30" customHeight="1">
      <c r="A21" s="1752"/>
      <c r="B21" s="1682"/>
      <c r="C21" s="1643"/>
      <c r="D21" s="1644"/>
      <c r="E21" s="1647" t="s">
        <v>666</v>
      </c>
      <c r="F21" s="1648"/>
      <c r="G21" s="1648"/>
      <c r="H21" s="1648"/>
      <c r="I21" s="1648"/>
      <c r="J21" s="1648"/>
      <c r="K21" s="1648"/>
      <c r="L21" s="1634"/>
      <c r="M21" s="1634"/>
      <c r="N21" s="1634"/>
      <c r="O21" s="1634"/>
      <c r="P21" s="1634"/>
      <c r="Q21" s="1634"/>
      <c r="R21" s="1634"/>
      <c r="S21" s="1634"/>
      <c r="T21" s="1046" t="s">
        <v>48</v>
      </c>
      <c r="U21" s="1045"/>
      <c r="V21" s="1045"/>
      <c r="W21" s="1045"/>
      <c r="X21" s="1064"/>
      <c r="Y21" s="1065"/>
    </row>
    <row r="22" spans="1:25" ht="42.75" customHeight="1">
      <c r="A22" s="1752"/>
      <c r="B22" s="1682"/>
      <c r="C22" s="1643"/>
      <c r="D22" s="1644"/>
      <c r="E22" s="416"/>
      <c r="F22" s="1664" t="s">
        <v>1546</v>
      </c>
      <c r="G22" s="1665"/>
      <c r="H22" s="1665"/>
      <c r="I22" s="1665"/>
      <c r="J22" s="1665"/>
      <c r="K22" s="1665"/>
      <c r="L22" s="1665"/>
      <c r="M22" s="1665"/>
      <c r="N22" s="1665"/>
      <c r="O22" s="1665"/>
      <c r="P22" s="1665"/>
      <c r="Q22" s="1665"/>
      <c r="R22" s="1665"/>
      <c r="S22" s="1665"/>
      <c r="T22" s="1665"/>
      <c r="U22" s="1665"/>
      <c r="V22" s="1665"/>
      <c r="W22" s="1665"/>
      <c r="X22" s="1665"/>
      <c r="Y22" s="1666"/>
    </row>
    <row r="23" spans="1:25" ht="42.75" customHeight="1">
      <c r="A23" s="1752"/>
      <c r="B23" s="1682"/>
      <c r="C23" s="1643"/>
      <c r="D23" s="1644"/>
      <c r="E23" s="416"/>
      <c r="F23" s="1735" t="s">
        <v>1547</v>
      </c>
      <c r="G23" s="1646"/>
      <c r="H23" s="1646"/>
      <c r="I23" s="1646"/>
      <c r="J23" s="1646"/>
      <c r="K23" s="1646"/>
      <c r="L23" s="1646"/>
      <c r="M23" s="1646"/>
      <c r="N23" s="1646"/>
      <c r="O23" s="1646"/>
      <c r="P23" s="1646"/>
      <c r="Q23" s="1646"/>
      <c r="R23" s="1646"/>
      <c r="S23" s="1646"/>
      <c r="T23" s="1646"/>
      <c r="U23" s="1646"/>
      <c r="V23" s="1646"/>
      <c r="W23" s="1646"/>
      <c r="X23" s="1646"/>
      <c r="Y23" s="1736"/>
    </row>
    <row r="24" spans="1:25" ht="29.25" customHeight="1">
      <c r="A24" s="1752"/>
      <c r="B24" s="1682"/>
      <c r="C24" s="1643"/>
      <c r="D24" s="1644"/>
      <c r="E24" s="416"/>
      <c r="F24" s="1054" t="s">
        <v>674</v>
      </c>
      <c r="G24" s="1055"/>
      <c r="H24" s="1055"/>
      <c r="I24" s="1055"/>
      <c r="J24" s="1055"/>
      <c r="K24" s="1055"/>
      <c r="L24" s="1066"/>
      <c r="M24" s="1067"/>
      <c r="N24" s="1066"/>
      <c r="O24" s="1066"/>
      <c r="P24" s="1066"/>
      <c r="Q24" s="1066"/>
      <c r="R24" s="1066"/>
      <c r="S24" s="1066"/>
      <c r="T24" s="1066"/>
      <c r="U24" s="1066"/>
      <c r="V24" s="1066"/>
      <c r="W24" s="1066"/>
      <c r="X24" s="1068"/>
      <c r="Y24" s="1069"/>
    </row>
    <row r="25" spans="1:25" ht="29.25" customHeight="1">
      <c r="A25" s="1752"/>
      <c r="B25" s="1682"/>
      <c r="C25" s="1643"/>
      <c r="D25" s="1644"/>
      <c r="E25" s="416"/>
      <c r="F25" s="1612" t="s">
        <v>675</v>
      </c>
      <c r="G25" s="1613"/>
      <c r="H25" s="1613"/>
      <c r="I25" s="1613"/>
      <c r="J25" s="1613"/>
      <c r="K25" s="1613"/>
      <c r="L25" s="1613"/>
      <c r="M25" s="1613"/>
      <c r="N25" s="1613"/>
      <c r="O25" s="1613"/>
      <c r="P25" s="1613"/>
      <c r="Q25" s="1613"/>
      <c r="R25" s="1613"/>
      <c r="S25" s="1613"/>
      <c r="T25" s="1613"/>
      <c r="U25" s="1613"/>
      <c r="V25" s="1066"/>
      <c r="W25" s="1066"/>
      <c r="X25" s="1068"/>
      <c r="Y25" s="1069"/>
    </row>
    <row r="26" spans="1:25" ht="29.25" customHeight="1">
      <c r="A26" s="1752"/>
      <c r="B26" s="1682"/>
      <c r="C26" s="1643"/>
      <c r="D26" s="1644"/>
      <c r="E26" s="416"/>
      <c r="F26" s="1054" t="s">
        <v>676</v>
      </c>
      <c r="G26" s="1070"/>
      <c r="H26" s="1070"/>
      <c r="I26" s="1070"/>
      <c r="J26" s="1070"/>
      <c r="K26" s="1070"/>
      <c r="L26" s="1070"/>
      <c r="M26" s="1070"/>
      <c r="N26" s="1070"/>
      <c r="O26" s="1070"/>
      <c r="P26" s="1070"/>
      <c r="Q26" s="1070"/>
      <c r="R26" s="1070"/>
      <c r="S26" s="1070"/>
      <c r="T26" s="1070"/>
      <c r="U26" s="1070"/>
      <c r="V26" s="1066"/>
      <c r="W26" s="1066"/>
      <c r="X26" s="1068"/>
      <c r="Y26" s="1069"/>
    </row>
    <row r="27" spans="1:25" ht="29.25" customHeight="1">
      <c r="A27" s="1752"/>
      <c r="B27" s="1682"/>
      <c r="C27" s="1639"/>
      <c r="D27" s="1645"/>
      <c r="E27" s="416"/>
      <c r="F27" s="1054" t="s">
        <v>679</v>
      </c>
      <c r="G27" s="1070"/>
      <c r="H27" s="1070"/>
      <c r="I27" s="1070"/>
      <c r="J27" s="1070"/>
      <c r="K27" s="1070"/>
      <c r="L27" s="1070"/>
      <c r="M27" s="1070"/>
      <c r="N27" s="1070"/>
      <c r="O27" s="1070"/>
      <c r="P27" s="1070"/>
      <c r="Q27" s="1070"/>
      <c r="R27" s="1070"/>
      <c r="S27" s="1070"/>
      <c r="T27" s="1070"/>
      <c r="U27" s="1070"/>
      <c r="V27" s="1066"/>
      <c r="W27" s="1066"/>
      <c r="X27" s="1068"/>
      <c r="Y27" s="1069"/>
    </row>
    <row r="28" spans="1:25" ht="29.25" customHeight="1">
      <c r="A28" s="1740">
        <v>6</v>
      </c>
      <c r="B28" s="1682"/>
      <c r="C28" s="1641" t="s">
        <v>905</v>
      </c>
      <c r="D28" s="1642"/>
      <c r="E28" s="416"/>
      <c r="F28" s="1684" t="s">
        <v>906</v>
      </c>
      <c r="G28" s="1685"/>
      <c r="H28" s="1685"/>
      <c r="I28" s="1685"/>
      <c r="J28" s="1685"/>
      <c r="K28" s="1685"/>
      <c r="L28" s="1685"/>
      <c r="M28" s="1685"/>
      <c r="N28" s="1685"/>
      <c r="O28" s="1685"/>
      <c r="P28" s="1685"/>
      <c r="Q28" s="1685"/>
      <c r="R28" s="1685"/>
      <c r="S28" s="1685"/>
      <c r="T28" s="1685"/>
      <c r="U28" s="1685"/>
      <c r="V28" s="1685"/>
      <c r="W28" s="1685"/>
      <c r="X28" s="1685"/>
      <c r="Y28" s="1686"/>
    </row>
    <row r="29" spans="1:25" ht="29.25" customHeight="1">
      <c r="A29" s="1741"/>
      <c r="B29" s="1682"/>
      <c r="C29" s="1643"/>
      <c r="D29" s="1644"/>
      <c r="E29" s="416"/>
      <c r="F29" s="1684" t="s">
        <v>1597</v>
      </c>
      <c r="G29" s="1685"/>
      <c r="H29" s="1685"/>
      <c r="I29" s="1685"/>
      <c r="J29" s="1685"/>
      <c r="K29" s="1685"/>
      <c r="L29" s="1685"/>
      <c r="M29" s="1685"/>
      <c r="N29" s="1685"/>
      <c r="O29" s="1685"/>
      <c r="P29" s="1685"/>
      <c r="Q29" s="1685"/>
      <c r="R29" s="1685"/>
      <c r="S29" s="1685"/>
      <c r="T29" s="1685"/>
      <c r="U29" s="1685"/>
      <c r="V29" s="1685"/>
      <c r="W29" s="1685"/>
      <c r="X29" s="1685"/>
      <c r="Y29" s="1686"/>
    </row>
    <row r="30" spans="1:25" ht="29.25" customHeight="1">
      <c r="A30" s="1741"/>
      <c r="B30" s="1682"/>
      <c r="C30" s="1643"/>
      <c r="D30" s="1644"/>
      <c r="E30" s="416"/>
      <c r="F30" s="1768" t="s">
        <v>1598</v>
      </c>
      <c r="G30" s="1769"/>
      <c r="H30" s="1769"/>
      <c r="I30" s="1769"/>
      <c r="J30" s="1769"/>
      <c r="K30" s="1769"/>
      <c r="L30" s="1769"/>
      <c r="M30" s="1769"/>
      <c r="N30" s="1769"/>
      <c r="O30" s="1769"/>
      <c r="P30" s="1769"/>
      <c r="Q30" s="1769"/>
      <c r="R30" s="1769"/>
      <c r="S30" s="1769"/>
      <c r="T30" s="1769"/>
      <c r="U30" s="1769"/>
      <c r="V30" s="1769"/>
      <c r="W30" s="1769"/>
      <c r="X30" s="1769"/>
      <c r="Y30" s="1770"/>
    </row>
    <row r="31" spans="1:25" ht="29.25" customHeight="1">
      <c r="A31" s="1742"/>
      <c r="B31" s="1683"/>
      <c r="C31" s="1639"/>
      <c r="D31" s="1645"/>
      <c r="E31" s="416"/>
      <c r="F31" s="1684" t="s">
        <v>1212</v>
      </c>
      <c r="G31" s="1685"/>
      <c r="H31" s="1685"/>
      <c r="I31" s="1685"/>
      <c r="J31" s="1685"/>
      <c r="K31" s="1685"/>
      <c r="L31" s="1685"/>
      <c r="M31" s="1685"/>
      <c r="N31" s="1685"/>
      <c r="O31" s="1685"/>
      <c r="P31" s="1685"/>
      <c r="Q31" s="1685"/>
      <c r="R31" s="1685"/>
      <c r="S31" s="1685"/>
      <c r="T31" s="1685"/>
      <c r="U31" s="1685"/>
      <c r="V31" s="1685"/>
      <c r="W31" s="1685"/>
      <c r="X31" s="1685"/>
      <c r="Y31" s="1686"/>
    </row>
    <row r="32" spans="1:25" ht="27" customHeight="1">
      <c r="A32" s="1692">
        <v>7</v>
      </c>
      <c r="B32" s="1609" t="s">
        <v>1195</v>
      </c>
      <c r="C32" s="1627" t="s">
        <v>1278</v>
      </c>
      <c r="D32" s="1628"/>
      <c r="E32" s="1612" t="s">
        <v>771</v>
      </c>
      <c r="F32" s="1613"/>
      <c r="G32" s="1762"/>
      <c r="H32" s="1762"/>
      <c r="I32" s="1625" t="s">
        <v>775</v>
      </c>
      <c r="J32" s="1625"/>
      <c r="K32" s="1637"/>
      <c r="L32" s="1071" t="s">
        <v>772</v>
      </c>
      <c r="M32" s="1072"/>
      <c r="N32" s="1072"/>
      <c r="O32" s="1072"/>
      <c r="P32" s="1072"/>
      <c r="Q32" s="1072"/>
      <c r="R32" s="1072"/>
      <c r="S32" s="1072"/>
      <c r="T32" s="1072"/>
      <c r="U32" s="1072"/>
      <c r="V32" s="1072"/>
      <c r="W32" s="1072"/>
      <c r="X32" s="1072"/>
      <c r="Y32" s="1073"/>
    </row>
    <row r="33" spans="1:25" ht="27" customHeight="1">
      <c r="A33" s="1692"/>
      <c r="B33" s="1609"/>
      <c r="C33" s="1629"/>
      <c r="D33" s="1630"/>
      <c r="E33" s="1624" t="s">
        <v>773</v>
      </c>
      <c r="F33" s="1625"/>
      <c r="G33" s="1767" t="str">
        <f>IF(G32="","",ROUNDDOWN(G32/様式1!F38,2))</f>
        <v/>
      </c>
      <c r="H33" s="1767"/>
      <c r="I33" s="1625" t="s">
        <v>775</v>
      </c>
      <c r="J33" s="1625"/>
      <c r="K33" s="1637"/>
      <c r="L33" s="1071" t="s">
        <v>774</v>
      </c>
      <c r="M33" s="1072"/>
      <c r="N33" s="1072"/>
      <c r="O33" s="1072"/>
      <c r="P33" s="1072"/>
      <c r="Q33" s="1072"/>
      <c r="R33" s="1072"/>
      <c r="S33" s="1072"/>
      <c r="T33" s="1072"/>
      <c r="U33" s="1072"/>
      <c r="V33" s="1072"/>
      <c r="W33" s="1072"/>
      <c r="X33" s="1072"/>
      <c r="Y33" s="1073"/>
    </row>
    <row r="34" spans="1:25" ht="27" customHeight="1">
      <c r="A34" s="1692"/>
      <c r="B34" s="1610"/>
      <c r="C34" s="1629"/>
      <c r="D34" s="1630"/>
      <c r="E34" s="1624" t="s">
        <v>1213</v>
      </c>
      <c r="F34" s="1625"/>
      <c r="G34" s="1762"/>
      <c r="H34" s="1762"/>
      <c r="I34" s="1625" t="s">
        <v>775</v>
      </c>
      <c r="J34" s="1625"/>
      <c r="K34" s="1637"/>
      <c r="L34" s="1662"/>
      <c r="M34" s="1662"/>
      <c r="N34" s="1662"/>
      <c r="O34" s="1662"/>
      <c r="P34" s="1662"/>
      <c r="Q34" s="1662"/>
      <c r="R34" s="1662"/>
      <c r="S34" s="1662"/>
      <c r="T34" s="1662"/>
      <c r="U34" s="1662"/>
      <c r="V34" s="1662"/>
      <c r="W34" s="1662"/>
      <c r="X34" s="1662"/>
      <c r="Y34" s="1074"/>
    </row>
    <row r="35" spans="1:25" s="1078" customFormat="1" ht="19.5" customHeight="1">
      <c r="A35" s="1743">
        <v>8</v>
      </c>
      <c r="B35" s="1611"/>
      <c r="C35" s="1781" t="s">
        <v>1264</v>
      </c>
      <c r="D35" s="1782"/>
      <c r="E35" s="1758" t="s">
        <v>1214</v>
      </c>
      <c r="F35" s="1759"/>
      <c r="G35" s="1761"/>
      <c r="H35" s="1761"/>
      <c r="I35" s="1761"/>
      <c r="J35" s="1761"/>
      <c r="K35" s="1761"/>
      <c r="L35" s="1761"/>
      <c r="M35" s="1761"/>
      <c r="N35" s="1761"/>
      <c r="O35" s="1761"/>
      <c r="P35" s="1787" t="s">
        <v>1215</v>
      </c>
      <c r="Q35" s="1787"/>
      <c r="R35" s="1788" t="s">
        <v>1216</v>
      </c>
      <c r="S35" s="1788"/>
      <c r="T35" s="697"/>
      <c r="U35" s="1787" t="s">
        <v>1217</v>
      </c>
      <c r="V35" s="1787"/>
      <c r="W35" s="1075"/>
      <c r="X35" s="1076"/>
      <c r="Y35" s="1077"/>
    </row>
    <row r="36" spans="1:25" s="1078" customFormat="1" ht="19.5" customHeight="1">
      <c r="A36" s="1779"/>
      <c r="B36" s="1610"/>
      <c r="C36" s="1783"/>
      <c r="D36" s="1784"/>
      <c r="E36" s="1056"/>
      <c r="F36" s="1056" t="s">
        <v>1218</v>
      </c>
      <c r="G36" s="1634"/>
      <c r="H36" s="1634"/>
      <c r="I36" s="1634"/>
      <c r="J36" s="1634"/>
      <c r="K36" s="1634"/>
      <c r="L36" s="1634"/>
      <c r="M36" s="1634"/>
      <c r="N36" s="1634"/>
      <c r="O36" s="1634"/>
      <c r="P36" s="1763" t="s">
        <v>1215</v>
      </c>
      <c r="Q36" s="1763"/>
      <c r="R36" s="1764" t="s">
        <v>1216</v>
      </c>
      <c r="S36" s="1764"/>
      <c r="T36" s="698"/>
      <c r="U36" s="1763" t="s">
        <v>1217</v>
      </c>
      <c r="V36" s="1763"/>
      <c r="W36" s="1079"/>
      <c r="X36" s="1080"/>
      <c r="Y36" s="1081"/>
    </row>
    <row r="37" spans="1:25" s="1078" customFormat="1" ht="19.5" customHeight="1">
      <c r="A37" s="1779"/>
      <c r="B37" s="1610"/>
      <c r="C37" s="1783"/>
      <c r="D37" s="1784"/>
      <c r="E37" s="1056"/>
      <c r="F37" s="1056" t="s">
        <v>1218</v>
      </c>
      <c r="G37" s="1634"/>
      <c r="H37" s="1634"/>
      <c r="I37" s="1634"/>
      <c r="J37" s="1634"/>
      <c r="K37" s="1634"/>
      <c r="L37" s="1634"/>
      <c r="M37" s="1634"/>
      <c r="N37" s="1634"/>
      <c r="O37" s="1634"/>
      <c r="P37" s="1763" t="s">
        <v>1215</v>
      </c>
      <c r="Q37" s="1763"/>
      <c r="R37" s="1764" t="s">
        <v>1216</v>
      </c>
      <c r="S37" s="1764"/>
      <c r="T37" s="698"/>
      <c r="U37" s="1763" t="s">
        <v>1217</v>
      </c>
      <c r="V37" s="1763"/>
      <c r="W37" s="1079"/>
      <c r="X37" s="1080"/>
      <c r="Y37" s="1081"/>
    </row>
    <row r="38" spans="1:25" s="1078" customFormat="1" ht="19.5" customHeight="1">
      <c r="A38" s="1779"/>
      <c r="B38" s="1610"/>
      <c r="C38" s="1783"/>
      <c r="D38" s="1784"/>
      <c r="E38" s="1056"/>
      <c r="F38" s="1056" t="s">
        <v>1218</v>
      </c>
      <c r="G38" s="1634"/>
      <c r="H38" s="1634"/>
      <c r="I38" s="1634"/>
      <c r="J38" s="1634"/>
      <c r="K38" s="1634"/>
      <c r="L38" s="1634"/>
      <c r="M38" s="1634"/>
      <c r="N38" s="1634"/>
      <c r="O38" s="1634"/>
      <c r="P38" s="1763" t="s">
        <v>1215</v>
      </c>
      <c r="Q38" s="1763"/>
      <c r="R38" s="1764" t="s">
        <v>1216</v>
      </c>
      <c r="S38" s="1764"/>
      <c r="T38" s="698"/>
      <c r="U38" s="1763" t="s">
        <v>1217</v>
      </c>
      <c r="V38" s="1763"/>
      <c r="W38" s="1079"/>
      <c r="X38" s="1080"/>
      <c r="Y38" s="1081"/>
    </row>
    <row r="39" spans="1:25" s="1078" customFormat="1" ht="19.5" customHeight="1">
      <c r="A39" s="1780"/>
      <c r="B39" s="1610"/>
      <c r="C39" s="1785"/>
      <c r="D39" s="1786"/>
      <c r="E39" s="1082"/>
      <c r="F39" s="1070" t="s">
        <v>1218</v>
      </c>
      <c r="G39" s="1765"/>
      <c r="H39" s="1765"/>
      <c r="I39" s="1765"/>
      <c r="J39" s="1765"/>
      <c r="K39" s="1765"/>
      <c r="L39" s="1765"/>
      <c r="M39" s="1765"/>
      <c r="N39" s="1765"/>
      <c r="O39" s="1765"/>
      <c r="P39" s="1766" t="s">
        <v>1215</v>
      </c>
      <c r="Q39" s="1766"/>
      <c r="R39" s="1777" t="s">
        <v>1216</v>
      </c>
      <c r="S39" s="1777"/>
      <c r="T39" s="699"/>
      <c r="U39" s="1766" t="s">
        <v>1217</v>
      </c>
      <c r="V39" s="1766"/>
      <c r="W39" s="1083"/>
      <c r="X39" s="1084"/>
      <c r="Y39" s="1085"/>
    </row>
    <row r="40" spans="1:25" ht="27" customHeight="1">
      <c r="A40" s="1086">
        <v>9</v>
      </c>
      <c r="B40" s="1610"/>
      <c r="C40" s="1087" t="s">
        <v>1279</v>
      </c>
      <c r="D40" s="1034"/>
      <c r="E40" s="1607" t="s">
        <v>760</v>
      </c>
      <c r="F40" s="1608"/>
      <c r="G40" s="416"/>
      <c r="H40" s="1088" t="s">
        <v>819</v>
      </c>
      <c r="I40" s="416"/>
      <c r="J40" s="1624" t="s">
        <v>86</v>
      </c>
      <c r="K40" s="1637"/>
      <c r="L40" s="1607" t="s">
        <v>761</v>
      </c>
      <c r="M40" s="1608"/>
      <c r="N40" s="416"/>
      <c r="O40" s="1088" t="s">
        <v>820</v>
      </c>
      <c r="P40" s="416"/>
      <c r="Q40" s="1088" t="s">
        <v>86</v>
      </c>
      <c r="R40" s="1607" t="s">
        <v>762</v>
      </c>
      <c r="S40" s="1638"/>
      <c r="T40" s="1608"/>
      <c r="U40" s="416"/>
      <c r="V40" s="1088" t="s">
        <v>821</v>
      </c>
      <c r="W40" s="416"/>
      <c r="X40" s="1089" t="s">
        <v>86</v>
      </c>
      <c r="Y40" s="1090"/>
    </row>
    <row r="41" spans="1:25" ht="27.75" customHeight="1">
      <c r="A41" s="1631">
        <v>10</v>
      </c>
      <c r="B41" s="1610"/>
      <c r="C41" s="1615" t="s">
        <v>1196</v>
      </c>
      <c r="D41" s="1091" t="s">
        <v>1280</v>
      </c>
      <c r="E41" s="1092" t="s">
        <v>807</v>
      </c>
      <c r="F41" s="1151"/>
      <c r="G41" s="1093" t="s">
        <v>828</v>
      </c>
      <c r="H41" s="1094"/>
      <c r="I41" s="1094"/>
      <c r="J41" s="1094"/>
      <c r="K41" s="1094"/>
      <c r="L41" s="1094"/>
      <c r="M41" s="1094"/>
      <c r="N41" s="1094"/>
      <c r="O41" s="1094"/>
      <c r="P41" s="1095"/>
      <c r="Q41" s="1095"/>
      <c r="R41" s="1095"/>
      <c r="S41" s="1095"/>
      <c r="T41" s="1095"/>
      <c r="U41" s="1096"/>
      <c r="V41" s="1096"/>
      <c r="W41" s="1096"/>
      <c r="X41" s="1096"/>
      <c r="Y41" s="1097"/>
    </row>
    <row r="42" spans="1:25" ht="27.75" customHeight="1">
      <c r="A42" s="1632"/>
      <c r="B42" s="1610"/>
      <c r="C42" s="1616"/>
      <c r="D42" s="1091" t="s">
        <v>1281</v>
      </c>
      <c r="E42" s="416"/>
      <c r="F42" s="1624" t="s">
        <v>808</v>
      </c>
      <c r="G42" s="1625"/>
      <c r="H42" s="1625"/>
      <c r="I42" s="1625"/>
      <c r="J42" s="1637"/>
      <c r="K42" s="416"/>
      <c r="L42" s="1619" t="s">
        <v>777</v>
      </c>
      <c r="M42" s="1620"/>
      <c r="N42" s="1620"/>
      <c r="O42" s="1620"/>
      <c r="P42" s="1620"/>
      <c r="Q42" s="416"/>
      <c r="R42" s="1612" t="s">
        <v>778</v>
      </c>
      <c r="S42" s="1613"/>
      <c r="T42" s="1613"/>
      <c r="U42" s="1613"/>
      <c r="V42" s="1613"/>
      <c r="W42" s="1613"/>
      <c r="X42" s="1613"/>
      <c r="Y42" s="1063"/>
    </row>
    <row r="43" spans="1:25" ht="27.75" customHeight="1">
      <c r="A43" s="1632"/>
      <c r="B43" s="1610"/>
      <c r="C43" s="1616"/>
      <c r="D43" s="1753" t="s">
        <v>1282</v>
      </c>
      <c r="E43" s="1732" t="s">
        <v>779</v>
      </c>
      <c r="F43" s="1733"/>
      <c r="G43" s="1733"/>
      <c r="H43" s="1733"/>
      <c r="I43" s="1755" t="s">
        <v>809</v>
      </c>
      <c r="J43" s="1755"/>
      <c r="K43" s="1755"/>
      <c r="L43" s="1755"/>
      <c r="M43" s="1153"/>
      <c r="N43" s="1098" t="s">
        <v>780</v>
      </c>
      <c r="O43" s="1099"/>
      <c r="P43" s="1658" t="s">
        <v>810</v>
      </c>
      <c r="Q43" s="1658"/>
      <c r="R43" s="1658"/>
      <c r="S43" s="1658"/>
      <c r="T43" s="1152"/>
      <c r="U43" s="1098" t="s">
        <v>780</v>
      </c>
      <c r="V43" s="1040"/>
      <c r="W43" s="1040"/>
      <c r="X43" s="1040"/>
      <c r="Y43" s="1100"/>
    </row>
    <row r="44" spans="1:25" ht="27.75" customHeight="1">
      <c r="A44" s="1632"/>
      <c r="B44" s="1610"/>
      <c r="C44" s="1616"/>
      <c r="D44" s="1754"/>
      <c r="E44" s="1659" t="s">
        <v>781</v>
      </c>
      <c r="F44" s="1660"/>
      <c r="G44" s="1660"/>
      <c r="H44" s="1660"/>
      <c r="I44" s="416"/>
      <c r="J44" s="1088"/>
      <c r="K44" s="1088"/>
      <c r="L44" s="1088"/>
      <c r="M44" s="1088"/>
      <c r="N44" s="1070"/>
      <c r="O44" s="1070"/>
      <c r="P44" s="1060"/>
      <c r="Q44" s="1070"/>
      <c r="R44" s="1088"/>
      <c r="S44" s="1088"/>
      <c r="T44" s="1088"/>
      <c r="U44" s="1088"/>
      <c r="V44" s="1046"/>
      <c r="W44" s="1046"/>
      <c r="X44" s="1046"/>
      <c r="Y44" s="1101"/>
    </row>
    <row r="45" spans="1:25" ht="51.75" customHeight="1">
      <c r="A45" s="1632"/>
      <c r="B45" s="1610"/>
      <c r="C45" s="1616"/>
      <c r="D45" s="1102" t="s">
        <v>1283</v>
      </c>
      <c r="E45" s="416"/>
      <c r="F45" s="1624" t="s">
        <v>811</v>
      </c>
      <c r="G45" s="1625"/>
      <c r="H45" s="1625"/>
      <c r="I45" s="416"/>
      <c r="J45" s="1661" t="s">
        <v>812</v>
      </c>
      <c r="K45" s="1662"/>
      <c r="L45" s="1662"/>
      <c r="M45" s="1663"/>
      <c r="N45" s="1663"/>
      <c r="O45" s="1663"/>
      <c r="P45" s="1663"/>
      <c r="Q45" s="1663"/>
      <c r="R45" s="1663"/>
      <c r="S45" s="1663"/>
      <c r="T45" s="1663"/>
      <c r="U45" s="1663"/>
      <c r="V45" s="1663"/>
      <c r="W45" s="1663"/>
      <c r="X45" s="1093" t="s">
        <v>813</v>
      </c>
      <c r="Y45" s="1103"/>
    </row>
    <row r="46" spans="1:25" ht="33" customHeight="1">
      <c r="A46" s="1632"/>
      <c r="B46" s="1610"/>
      <c r="C46" s="1616"/>
      <c r="D46" s="1091" t="s">
        <v>1284</v>
      </c>
      <c r="E46" s="416"/>
      <c r="F46" s="1624" t="s">
        <v>814</v>
      </c>
      <c r="G46" s="1625"/>
      <c r="H46" s="1625"/>
      <c r="I46" s="1625"/>
      <c r="J46" s="1637"/>
      <c r="K46" s="416"/>
      <c r="L46" s="1624" t="s">
        <v>782</v>
      </c>
      <c r="M46" s="1625"/>
      <c r="N46" s="1625"/>
      <c r="O46" s="1625"/>
      <c r="P46" s="1625"/>
      <c r="Q46" s="416"/>
      <c r="R46" s="1612" t="s">
        <v>783</v>
      </c>
      <c r="S46" s="1613"/>
      <c r="T46" s="1626"/>
      <c r="U46" s="1634"/>
      <c r="V46" s="1634"/>
      <c r="W46" s="1634"/>
      <c r="X46" s="1104" t="s">
        <v>815</v>
      </c>
      <c r="Y46" s="1105"/>
    </row>
    <row r="47" spans="1:25" ht="33" customHeight="1">
      <c r="A47" s="1633"/>
      <c r="B47" s="1610"/>
      <c r="C47" s="1621"/>
      <c r="D47" s="1102" t="s">
        <v>1285</v>
      </c>
      <c r="E47" s="700"/>
      <c r="F47" s="1104" t="s">
        <v>1156</v>
      </c>
      <c r="G47" s="1093"/>
      <c r="H47" s="1093"/>
      <c r="I47" s="1093"/>
      <c r="J47" s="1093"/>
      <c r="K47" s="1093"/>
      <c r="L47" s="1093"/>
      <c r="M47" s="1093"/>
      <c r="N47" s="1093"/>
      <c r="O47" s="1093"/>
      <c r="P47" s="1095"/>
      <c r="Q47" s="1095"/>
      <c r="R47" s="1095"/>
      <c r="S47" s="1095"/>
      <c r="T47" s="1095"/>
      <c r="U47" s="1106"/>
      <c r="V47" s="1106"/>
      <c r="W47" s="1106"/>
      <c r="X47" s="1104"/>
      <c r="Y47" s="1105"/>
    </row>
    <row r="48" spans="1:25" ht="35.25" customHeight="1">
      <c r="A48" s="1692">
        <v>11</v>
      </c>
      <c r="B48" s="1610"/>
      <c r="C48" s="1615" t="s">
        <v>1265</v>
      </c>
      <c r="D48" s="1063" t="s">
        <v>816</v>
      </c>
      <c r="E48" s="416"/>
      <c r="F48" s="1612" t="s">
        <v>817</v>
      </c>
      <c r="G48" s="1613"/>
      <c r="H48" s="1613"/>
      <c r="I48" s="1613"/>
      <c r="J48" s="1613"/>
      <c r="K48" s="1613"/>
      <c r="L48" s="1613"/>
      <c r="M48" s="1613"/>
      <c r="N48" s="1613"/>
      <c r="O48" s="1613"/>
      <c r="P48" s="1613"/>
      <c r="Q48" s="416"/>
      <c r="R48" s="1612" t="s">
        <v>818</v>
      </c>
      <c r="S48" s="1613"/>
      <c r="T48" s="1613"/>
      <c r="U48" s="1613"/>
      <c r="V48" s="1613"/>
      <c r="W48" s="1613"/>
      <c r="X48" s="1613"/>
      <c r="Y48" s="1063"/>
    </row>
    <row r="49" spans="1:26" ht="35.25" customHeight="1">
      <c r="A49" s="1692"/>
      <c r="B49" s="1610"/>
      <c r="C49" s="1616"/>
      <c r="D49" s="1635" t="s">
        <v>1154</v>
      </c>
      <c r="E49" s="1758" t="s">
        <v>1155</v>
      </c>
      <c r="F49" s="1759"/>
      <c r="G49" s="1759"/>
      <c r="H49" s="1759"/>
      <c r="I49" s="1759"/>
      <c r="J49" s="1759"/>
      <c r="K49" s="1760"/>
      <c r="L49" s="1760"/>
      <c r="M49" s="1760"/>
      <c r="N49" s="1760"/>
      <c r="O49" s="1760"/>
      <c r="P49" s="1760"/>
      <c r="Q49" s="1760"/>
      <c r="R49" s="1039" t="s">
        <v>48</v>
      </c>
      <c r="S49" s="1039"/>
      <c r="T49" s="1039"/>
      <c r="U49" s="1040"/>
      <c r="V49" s="1040"/>
      <c r="W49" s="1040"/>
      <c r="X49" s="1040"/>
      <c r="Y49" s="1035"/>
    </row>
    <row r="50" spans="1:26" ht="35.25" customHeight="1">
      <c r="A50" s="1692"/>
      <c r="B50" s="1610"/>
      <c r="C50" s="1616"/>
      <c r="D50" s="1636"/>
      <c r="E50" s="416"/>
      <c r="F50" s="1624" t="s">
        <v>1168</v>
      </c>
      <c r="G50" s="1625"/>
      <c r="H50" s="1625"/>
      <c r="I50" s="1625"/>
      <c r="J50" s="1625"/>
      <c r="K50" s="1625"/>
      <c r="L50" s="1625"/>
      <c r="M50" s="1625"/>
      <c r="N50" s="416"/>
      <c r="O50" s="1619" t="s">
        <v>829</v>
      </c>
      <c r="P50" s="1620"/>
      <c r="Q50" s="1620"/>
      <c r="R50" s="1620"/>
      <c r="S50" s="1620"/>
      <c r="T50" s="1620"/>
      <c r="U50" s="1620"/>
      <c r="V50" s="1620"/>
      <c r="W50" s="1620"/>
      <c r="X50" s="1708"/>
      <c r="Y50" s="1063"/>
    </row>
    <row r="51" spans="1:26" ht="35.25" customHeight="1">
      <c r="A51" s="1692"/>
      <c r="B51" s="1610"/>
      <c r="C51" s="1616"/>
      <c r="D51" s="1667" t="s">
        <v>826</v>
      </c>
      <c r="E51" s="1732" t="s">
        <v>1153</v>
      </c>
      <c r="F51" s="1733"/>
      <c r="G51" s="1733"/>
      <c r="H51" s="1733"/>
      <c r="I51" s="1733"/>
      <c r="J51" s="1733"/>
      <c r="K51" s="1733"/>
      <c r="L51" s="1761"/>
      <c r="M51" s="1761"/>
      <c r="N51" s="1761"/>
      <c r="O51" s="1761"/>
      <c r="P51" s="1761"/>
      <c r="Q51" s="1761"/>
      <c r="R51" s="1761"/>
      <c r="S51" s="1761"/>
      <c r="T51" s="1039" t="s">
        <v>48</v>
      </c>
      <c r="U51" s="1040"/>
      <c r="V51" s="1040"/>
      <c r="W51" s="1040"/>
      <c r="X51" s="1040"/>
      <c r="Y51" s="1100"/>
    </row>
    <row r="52" spans="1:26" ht="35.25" customHeight="1">
      <c r="A52" s="1692"/>
      <c r="B52" s="1610"/>
      <c r="C52" s="1616"/>
      <c r="D52" s="1668"/>
      <c r="E52" s="1647" t="s">
        <v>1153</v>
      </c>
      <c r="F52" s="1648"/>
      <c r="G52" s="1648"/>
      <c r="H52" s="1648"/>
      <c r="I52" s="1648"/>
      <c r="J52" s="1648"/>
      <c r="K52" s="1648"/>
      <c r="L52" s="1634"/>
      <c r="M52" s="1634"/>
      <c r="N52" s="1634"/>
      <c r="O52" s="1634"/>
      <c r="P52" s="1634"/>
      <c r="Q52" s="1634"/>
      <c r="R52" s="1634"/>
      <c r="S52" s="1634"/>
      <c r="T52" s="1046" t="s">
        <v>48</v>
      </c>
      <c r="U52" s="1045"/>
      <c r="V52" s="1045"/>
      <c r="W52" s="1045"/>
      <c r="X52" s="1045"/>
      <c r="Y52" s="1107"/>
    </row>
    <row r="53" spans="1:26" ht="35.25" customHeight="1">
      <c r="A53" s="1692"/>
      <c r="B53" s="1610"/>
      <c r="C53" s="1616"/>
      <c r="D53" s="1668"/>
      <c r="E53" s="1647" t="s">
        <v>1153</v>
      </c>
      <c r="F53" s="1648"/>
      <c r="G53" s="1648"/>
      <c r="H53" s="1648"/>
      <c r="I53" s="1648"/>
      <c r="J53" s="1648"/>
      <c r="K53" s="1648"/>
      <c r="L53" s="1634"/>
      <c r="M53" s="1634"/>
      <c r="N53" s="1634"/>
      <c r="O53" s="1634"/>
      <c r="P53" s="1634"/>
      <c r="Q53" s="1634"/>
      <c r="R53" s="1634"/>
      <c r="S53" s="1634"/>
      <c r="T53" s="1046" t="s">
        <v>48</v>
      </c>
      <c r="U53" s="1045"/>
      <c r="V53" s="1045"/>
      <c r="W53" s="1045"/>
      <c r="X53" s="1045"/>
      <c r="Y53" s="1107"/>
    </row>
    <row r="54" spans="1:26" ht="62.25" customHeight="1">
      <c r="A54" s="1692"/>
      <c r="B54" s="1610"/>
      <c r="C54" s="1617"/>
      <c r="D54" s="1669"/>
      <c r="E54" s="416"/>
      <c r="F54" s="1108" t="s">
        <v>827</v>
      </c>
      <c r="G54" s="1104"/>
      <c r="H54" s="1104"/>
      <c r="I54" s="1104"/>
      <c r="J54" s="1104"/>
      <c r="K54" s="1104"/>
      <c r="L54" s="1104"/>
      <c r="M54" s="1104"/>
      <c r="N54" s="1104"/>
      <c r="O54" s="416"/>
      <c r="P54" s="1619" t="s">
        <v>829</v>
      </c>
      <c r="Q54" s="1620"/>
      <c r="R54" s="1620"/>
      <c r="S54" s="1620"/>
      <c r="T54" s="1620"/>
      <c r="U54" s="1620"/>
      <c r="V54" s="1620"/>
      <c r="W54" s="1620"/>
      <c r="X54" s="1620"/>
      <c r="Y54" s="1708"/>
      <c r="Z54" s="1109"/>
    </row>
    <row r="55" spans="1:26" ht="36.75" customHeight="1">
      <c r="A55" s="1086">
        <v>12</v>
      </c>
      <c r="B55" s="1610"/>
      <c r="C55" s="1622" t="s">
        <v>1286</v>
      </c>
      <c r="D55" s="1623"/>
      <c r="E55" s="700"/>
      <c r="F55" s="1612" t="s">
        <v>1157</v>
      </c>
      <c r="G55" s="1613"/>
      <c r="H55" s="1613"/>
      <c r="I55" s="1613"/>
      <c r="J55" s="1614"/>
      <c r="K55" s="700"/>
      <c r="L55" s="1612" t="s">
        <v>1158</v>
      </c>
      <c r="M55" s="1613"/>
      <c r="N55" s="1613"/>
      <c r="O55" s="1613"/>
      <c r="P55" s="1613"/>
      <c r="Q55" s="700"/>
      <c r="R55" s="1612" t="s">
        <v>1159</v>
      </c>
      <c r="S55" s="1613"/>
      <c r="T55" s="1613"/>
      <c r="U55" s="1613"/>
      <c r="V55" s="1613"/>
      <c r="W55" s="1613"/>
      <c r="X55" s="1613"/>
      <c r="Y55" s="1110"/>
      <c r="Z55" s="1111"/>
    </row>
    <row r="56" spans="1:26" ht="27.75" customHeight="1">
      <c r="A56" s="1086">
        <v>13</v>
      </c>
      <c r="B56" s="1610"/>
      <c r="C56" s="1087" t="s">
        <v>1287</v>
      </c>
      <c r="D56" s="1034"/>
      <c r="E56" s="416"/>
      <c r="F56" s="1624" t="s">
        <v>1288</v>
      </c>
      <c r="G56" s="1625"/>
      <c r="H56" s="1625"/>
      <c r="I56" s="1625"/>
      <c r="J56" s="1625"/>
      <c r="K56" s="416"/>
      <c r="L56" s="1612" t="s">
        <v>1289</v>
      </c>
      <c r="M56" s="1613"/>
      <c r="N56" s="1613"/>
      <c r="O56" s="1613"/>
      <c r="P56" s="1613"/>
      <c r="Q56" s="1613"/>
      <c r="R56" s="1613"/>
      <c r="S56" s="1613"/>
      <c r="T56" s="1613"/>
      <c r="U56" s="1613"/>
      <c r="V56" s="1613"/>
      <c r="W56" s="1613"/>
      <c r="X56" s="1613"/>
      <c r="Y56" s="1063"/>
    </row>
    <row r="57" spans="1:26" ht="27.75" customHeight="1">
      <c r="A57" s="1086">
        <v>14</v>
      </c>
      <c r="B57" s="1610"/>
      <c r="C57" s="1087" t="s">
        <v>1290</v>
      </c>
      <c r="D57" s="1034"/>
      <c r="E57" s="416"/>
      <c r="F57" s="1612" t="s">
        <v>786</v>
      </c>
      <c r="G57" s="1613"/>
      <c r="H57" s="1613"/>
      <c r="I57" s="1613"/>
      <c r="J57" s="1614"/>
      <c r="K57" s="416"/>
      <c r="L57" s="1612" t="s">
        <v>784</v>
      </c>
      <c r="M57" s="1613"/>
      <c r="N57" s="1613"/>
      <c r="O57" s="1613"/>
      <c r="P57" s="1613"/>
      <c r="Q57" s="1613"/>
      <c r="R57" s="1613"/>
      <c r="S57" s="1613"/>
      <c r="T57" s="1613"/>
      <c r="U57" s="1613"/>
      <c r="V57" s="1613"/>
      <c r="W57" s="1613"/>
      <c r="X57" s="1613"/>
      <c r="Y57" s="1063"/>
    </row>
    <row r="58" spans="1:26" ht="27.75" customHeight="1">
      <c r="A58" s="1086">
        <v>15</v>
      </c>
      <c r="B58" s="1610"/>
      <c r="C58" s="1087" t="s">
        <v>1291</v>
      </c>
      <c r="D58" s="1034"/>
      <c r="E58" s="416"/>
      <c r="F58" s="1612" t="s">
        <v>786</v>
      </c>
      <c r="G58" s="1613"/>
      <c r="H58" s="1613"/>
      <c r="I58" s="1613"/>
      <c r="J58" s="1614"/>
      <c r="K58" s="416"/>
      <c r="L58" s="1612" t="s">
        <v>784</v>
      </c>
      <c r="M58" s="1613"/>
      <c r="N58" s="1613"/>
      <c r="O58" s="1613"/>
      <c r="P58" s="1613"/>
      <c r="Q58" s="1613"/>
      <c r="R58" s="1613"/>
      <c r="S58" s="1613"/>
      <c r="T58" s="1613"/>
      <c r="U58" s="1613"/>
      <c r="V58" s="1613"/>
      <c r="W58" s="1613"/>
      <c r="X58" s="1613"/>
      <c r="Y58" s="1063"/>
    </row>
    <row r="59" spans="1:26" ht="27.75" customHeight="1">
      <c r="A59" s="1086">
        <v>16</v>
      </c>
      <c r="B59" s="1610"/>
      <c r="C59" s="1678" t="s">
        <v>1292</v>
      </c>
      <c r="D59" s="1746"/>
      <c r="E59" s="416"/>
      <c r="F59" s="1624" t="s">
        <v>668</v>
      </c>
      <c r="G59" s="1625"/>
      <c r="H59" s="1625"/>
      <c r="I59" s="1625"/>
      <c r="J59" s="1637"/>
      <c r="K59" s="416"/>
      <c r="L59" s="1612" t="s">
        <v>784</v>
      </c>
      <c r="M59" s="1613"/>
      <c r="N59" s="1613"/>
      <c r="O59" s="1613"/>
      <c r="P59" s="1613"/>
      <c r="Q59" s="1613"/>
      <c r="R59" s="1613"/>
      <c r="S59" s="1613"/>
      <c r="T59" s="1613"/>
      <c r="U59" s="1613"/>
      <c r="V59" s="1613"/>
      <c r="W59" s="1613"/>
      <c r="X59" s="1613"/>
      <c r="Y59" s="1063"/>
    </row>
    <row r="60" spans="1:26" ht="27.75" customHeight="1">
      <c r="A60" s="1086">
        <v>17</v>
      </c>
      <c r="B60" s="1610"/>
      <c r="C60" s="1087" t="s">
        <v>1293</v>
      </c>
      <c r="D60" s="1034"/>
      <c r="E60" s="416"/>
      <c r="F60" s="1612" t="s">
        <v>786</v>
      </c>
      <c r="G60" s="1613"/>
      <c r="H60" s="1613"/>
      <c r="I60" s="1613"/>
      <c r="J60" s="1614"/>
      <c r="K60" s="416"/>
      <c r="L60" s="1612" t="s">
        <v>784</v>
      </c>
      <c r="M60" s="1613"/>
      <c r="N60" s="1613"/>
      <c r="O60" s="1613"/>
      <c r="P60" s="1613"/>
      <c r="Q60" s="1613"/>
      <c r="R60" s="1613"/>
      <c r="S60" s="1613"/>
      <c r="T60" s="1613"/>
      <c r="U60" s="1613"/>
      <c r="V60" s="1613"/>
      <c r="W60" s="1613"/>
      <c r="X60" s="1613"/>
      <c r="Y60" s="1063"/>
    </row>
    <row r="61" spans="1:26" ht="27.75" customHeight="1">
      <c r="A61" s="1086">
        <v>18</v>
      </c>
      <c r="B61" s="1610"/>
      <c r="C61" s="1751" t="s">
        <v>1294</v>
      </c>
      <c r="D61" s="1746"/>
      <c r="E61" s="416"/>
      <c r="F61" s="1619" t="s">
        <v>802</v>
      </c>
      <c r="G61" s="1620"/>
      <c r="H61" s="1620"/>
      <c r="I61" s="1620"/>
      <c r="J61" s="1620"/>
      <c r="K61" s="416"/>
      <c r="L61" s="1612" t="s">
        <v>787</v>
      </c>
      <c r="M61" s="1613"/>
      <c r="N61" s="1613"/>
      <c r="O61" s="1613"/>
      <c r="P61" s="1613"/>
      <c r="Q61" s="1613"/>
      <c r="R61" s="1613"/>
      <c r="S61" s="1613"/>
      <c r="T61" s="1613"/>
      <c r="U61" s="416"/>
      <c r="V61" s="1613" t="s">
        <v>784</v>
      </c>
      <c r="W61" s="1613"/>
      <c r="X61" s="1613"/>
      <c r="Y61" s="1063"/>
    </row>
    <row r="62" spans="1:26" ht="27.75" customHeight="1">
      <c r="A62" s="1692">
        <v>19</v>
      </c>
      <c r="B62" s="1610"/>
      <c r="C62" s="1756" t="s">
        <v>1295</v>
      </c>
      <c r="D62" s="1112" t="s">
        <v>788</v>
      </c>
      <c r="E62" s="416"/>
      <c r="F62" s="1612" t="s">
        <v>803</v>
      </c>
      <c r="G62" s="1613"/>
      <c r="H62" s="1613"/>
      <c r="I62" s="1613"/>
      <c r="J62" s="1614"/>
      <c r="K62" s="416"/>
      <c r="L62" s="1612" t="s">
        <v>804</v>
      </c>
      <c r="M62" s="1613"/>
      <c r="N62" s="1613"/>
      <c r="O62" s="1613"/>
      <c r="P62" s="1613"/>
      <c r="Q62" s="416"/>
      <c r="R62" s="1089" t="s">
        <v>88</v>
      </c>
      <c r="S62" s="1113" t="s">
        <v>776</v>
      </c>
      <c r="T62" s="1618"/>
      <c r="U62" s="1618"/>
      <c r="V62" s="1618"/>
      <c r="W62" s="1618"/>
      <c r="X62" s="1618"/>
      <c r="Y62" s="1114" t="s">
        <v>785</v>
      </c>
    </row>
    <row r="63" spans="1:26" ht="27.75" customHeight="1">
      <c r="A63" s="1692"/>
      <c r="B63" s="1610"/>
      <c r="C63" s="1757"/>
      <c r="D63" s="1115" t="s">
        <v>789</v>
      </c>
      <c r="E63" s="416"/>
      <c r="F63" s="1612" t="s">
        <v>803</v>
      </c>
      <c r="G63" s="1613"/>
      <c r="H63" s="1613"/>
      <c r="I63" s="1613"/>
      <c r="J63" s="1614"/>
      <c r="K63" s="416"/>
      <c r="L63" s="1619" t="s">
        <v>805</v>
      </c>
      <c r="M63" s="1620"/>
      <c r="N63" s="1620"/>
      <c r="O63" s="1620"/>
      <c r="P63" s="1620"/>
      <c r="Q63" s="416"/>
      <c r="R63" s="1089" t="s">
        <v>88</v>
      </c>
      <c r="S63" s="1113" t="s">
        <v>25</v>
      </c>
      <c r="T63" s="1618"/>
      <c r="U63" s="1618"/>
      <c r="V63" s="1618"/>
      <c r="W63" s="1618"/>
      <c r="X63" s="1618"/>
      <c r="Y63" s="1114" t="s">
        <v>48</v>
      </c>
    </row>
    <row r="64" spans="1:26" ht="27.75" customHeight="1">
      <c r="A64" s="1086">
        <v>20</v>
      </c>
      <c r="B64" s="1610"/>
      <c r="C64" s="1479" t="s">
        <v>1590</v>
      </c>
      <c r="D64" s="1034"/>
      <c r="E64" s="416"/>
      <c r="F64" s="1612" t="s">
        <v>806</v>
      </c>
      <c r="G64" s="1613"/>
      <c r="H64" s="1613"/>
      <c r="I64" s="1613"/>
      <c r="J64" s="1614"/>
      <c r="K64" s="416"/>
      <c r="L64" s="1619" t="s">
        <v>790</v>
      </c>
      <c r="M64" s="1620"/>
      <c r="N64" s="1620"/>
      <c r="O64" s="1620"/>
      <c r="P64" s="1620"/>
      <c r="Q64" s="1620"/>
      <c r="R64" s="1620"/>
      <c r="S64" s="1620"/>
      <c r="T64" s="1620"/>
      <c r="U64" s="416"/>
      <c r="V64" s="1613" t="s">
        <v>87</v>
      </c>
      <c r="W64" s="1613"/>
      <c r="X64" s="1613"/>
      <c r="Y64" s="1063"/>
    </row>
    <row r="65" spans="1:25" ht="27.75" customHeight="1">
      <c r="A65" s="1086">
        <v>21</v>
      </c>
      <c r="B65" s="1718" t="s">
        <v>825</v>
      </c>
      <c r="C65" s="1676" t="s">
        <v>89</v>
      </c>
      <c r="D65" s="1723"/>
      <c r="E65" s="1612" t="s">
        <v>590</v>
      </c>
      <c r="F65" s="1613"/>
      <c r="G65" s="1613"/>
      <c r="H65" s="1613"/>
      <c r="I65" s="1613"/>
      <c r="J65" s="1613"/>
      <c r="K65" s="1613"/>
      <c r="L65" s="1613"/>
      <c r="M65" s="1613"/>
      <c r="N65" s="1613"/>
      <c r="O65" s="1613"/>
      <c r="P65" s="1613"/>
      <c r="Q65" s="1613"/>
      <c r="R65" s="1613"/>
      <c r="S65" s="1613"/>
      <c r="T65" s="1613"/>
      <c r="U65" s="1613"/>
      <c r="V65" s="1613"/>
      <c r="W65" s="1613"/>
      <c r="X65" s="1613"/>
      <c r="Y65" s="1063"/>
    </row>
    <row r="66" spans="1:25" ht="27.75" customHeight="1">
      <c r="A66" s="1086">
        <v>22</v>
      </c>
      <c r="B66" s="1719"/>
      <c r="C66" s="1676" t="s">
        <v>90</v>
      </c>
      <c r="D66" s="1723"/>
      <c r="E66" s="1612" t="s">
        <v>590</v>
      </c>
      <c r="F66" s="1613"/>
      <c r="G66" s="1613"/>
      <c r="H66" s="1613"/>
      <c r="I66" s="1613"/>
      <c r="J66" s="1613"/>
      <c r="K66" s="1613"/>
      <c r="L66" s="1613"/>
      <c r="M66" s="1613"/>
      <c r="N66" s="1613"/>
      <c r="O66" s="1613"/>
      <c r="P66" s="1613"/>
      <c r="Q66" s="1613"/>
      <c r="R66" s="1613"/>
      <c r="S66" s="1613"/>
      <c r="T66" s="1613"/>
      <c r="U66" s="1613"/>
      <c r="V66" s="1613"/>
      <c r="W66" s="1613"/>
      <c r="X66" s="1613"/>
      <c r="Y66" s="1063"/>
    </row>
    <row r="67" spans="1:25" s="1078" customFormat="1" ht="32.25" customHeight="1">
      <c r="A67" s="1707">
        <v>23</v>
      </c>
      <c r="B67" s="1719"/>
      <c r="C67" s="1778" t="s">
        <v>1296</v>
      </c>
      <c r="D67" s="1116" t="s">
        <v>1219</v>
      </c>
      <c r="E67" s="700"/>
      <c r="F67" s="1737" t="s">
        <v>1594</v>
      </c>
      <c r="G67" s="1738"/>
      <c r="H67" s="1738"/>
      <c r="I67" s="1738"/>
      <c r="J67" s="1738"/>
      <c r="K67" s="1738"/>
      <c r="L67" s="1738"/>
      <c r="M67" s="1738"/>
      <c r="N67" s="1738"/>
      <c r="O67" s="1738"/>
      <c r="P67" s="1738"/>
      <c r="Q67" s="1738"/>
      <c r="R67" s="1738"/>
      <c r="S67" s="1738"/>
      <c r="T67" s="1738"/>
      <c r="U67" s="1738"/>
      <c r="V67" s="1738"/>
      <c r="W67" s="1738"/>
      <c r="X67" s="1738"/>
      <c r="Y67" s="1739"/>
    </row>
    <row r="68" spans="1:25" s="1078" customFormat="1" ht="32.25" customHeight="1">
      <c r="A68" s="1707"/>
      <c r="B68" s="1719"/>
      <c r="C68" s="1757"/>
      <c r="D68" s="1117" t="s">
        <v>1220</v>
      </c>
      <c r="E68" s="700"/>
      <c r="F68" s="1664"/>
      <c r="G68" s="1665"/>
      <c r="H68" s="1665"/>
      <c r="I68" s="1665"/>
      <c r="J68" s="1665"/>
      <c r="K68" s="1665"/>
      <c r="L68" s="1665"/>
      <c r="M68" s="1665"/>
      <c r="N68" s="1665"/>
      <c r="O68" s="1665"/>
      <c r="P68" s="1665"/>
      <c r="Q68" s="1665"/>
      <c r="R68" s="1665"/>
      <c r="S68" s="1665"/>
      <c r="T68" s="1665"/>
      <c r="U68" s="1665"/>
      <c r="V68" s="1665"/>
      <c r="W68" s="1665"/>
      <c r="X68" s="1665"/>
      <c r="Y68" s="1666"/>
    </row>
    <row r="69" spans="1:25" s="1078" customFormat="1" ht="37.5" customHeight="1">
      <c r="A69" s="1118">
        <v>24</v>
      </c>
      <c r="B69" s="1719"/>
      <c r="C69" s="1622" t="s">
        <v>91</v>
      </c>
      <c r="D69" s="1623"/>
      <c r="E69" s="700"/>
      <c r="F69" s="1735" t="s">
        <v>1548</v>
      </c>
      <c r="G69" s="1646"/>
      <c r="H69" s="1646"/>
      <c r="I69" s="1646"/>
      <c r="J69" s="1646"/>
      <c r="K69" s="1646"/>
      <c r="L69" s="1646"/>
      <c r="M69" s="1646"/>
      <c r="N69" s="1646"/>
      <c r="O69" s="1646"/>
      <c r="P69" s="1646"/>
      <c r="Q69" s="1646"/>
      <c r="R69" s="1646"/>
      <c r="S69" s="1646"/>
      <c r="T69" s="1646"/>
      <c r="U69" s="1646"/>
      <c r="V69" s="1646"/>
      <c r="W69" s="1646"/>
      <c r="X69" s="1646"/>
      <c r="Y69" s="1736"/>
    </row>
    <row r="70" spans="1:25" s="1078" customFormat="1" ht="90" customHeight="1">
      <c r="A70" s="1118">
        <v>25</v>
      </c>
      <c r="B70" s="1719"/>
      <c r="C70" s="1622" t="s">
        <v>1221</v>
      </c>
      <c r="D70" s="1623"/>
      <c r="E70" s="416"/>
      <c r="F70" s="1619" t="s">
        <v>1308</v>
      </c>
      <c r="G70" s="1620"/>
      <c r="H70" s="1620"/>
      <c r="I70" s="1620"/>
      <c r="J70" s="1620"/>
      <c r="K70" s="1620"/>
      <c r="L70" s="1620"/>
      <c r="M70" s="1620"/>
      <c r="N70" s="1620"/>
      <c r="O70" s="1620"/>
      <c r="P70" s="1620"/>
      <c r="Q70" s="1620"/>
      <c r="R70" s="1620"/>
      <c r="S70" s="1620"/>
      <c r="T70" s="1620"/>
      <c r="U70" s="1708"/>
      <c r="V70" s="1"/>
      <c r="W70" s="1619" t="s">
        <v>1298</v>
      </c>
      <c r="X70" s="1620"/>
      <c r="Y70" s="1708"/>
    </row>
    <row r="71" spans="1:25" s="1078" customFormat="1" ht="114.75" customHeight="1">
      <c r="A71" s="1118">
        <v>26</v>
      </c>
      <c r="B71" s="1719"/>
      <c r="C71" s="1676" t="s">
        <v>92</v>
      </c>
      <c r="D71" s="1723"/>
      <c r="E71" s="416"/>
      <c r="F71" s="1735" t="s">
        <v>1659</v>
      </c>
      <c r="G71" s="1646"/>
      <c r="H71" s="1646"/>
      <c r="I71" s="1646"/>
      <c r="J71" s="1646"/>
      <c r="K71" s="1646"/>
      <c r="L71" s="1646"/>
      <c r="M71" s="1646"/>
      <c r="N71" s="1646"/>
      <c r="O71" s="1646"/>
      <c r="P71" s="1646"/>
      <c r="Q71" s="1646"/>
      <c r="R71" s="1646"/>
      <c r="S71" s="1646"/>
      <c r="T71" s="1646"/>
      <c r="U71" s="1646"/>
      <c r="V71" s="1646"/>
      <c r="W71" s="1646"/>
      <c r="X71" s="1646"/>
      <c r="Y71" s="1736"/>
    </row>
    <row r="72" spans="1:25" ht="38.25" customHeight="1">
      <c r="A72" s="1119">
        <v>27</v>
      </c>
      <c r="B72" s="1719"/>
      <c r="C72" s="1676" t="s">
        <v>677</v>
      </c>
      <c r="D72" s="1724"/>
      <c r="E72" s="700"/>
      <c r="F72" s="1684" t="s">
        <v>678</v>
      </c>
      <c r="G72" s="1685"/>
      <c r="H72" s="1685"/>
      <c r="I72" s="1685"/>
      <c r="J72" s="1685"/>
      <c r="K72" s="1685"/>
      <c r="L72" s="1685"/>
      <c r="M72" s="1685"/>
      <c r="N72" s="1685"/>
      <c r="O72" s="1685"/>
      <c r="P72" s="1685"/>
      <c r="Q72" s="1685"/>
      <c r="R72" s="1685"/>
      <c r="S72" s="1685"/>
      <c r="T72" s="1685"/>
      <c r="U72" s="1685"/>
      <c r="V72" s="1685"/>
      <c r="W72" s="1685"/>
      <c r="X72" s="1685"/>
      <c r="Y72" s="1120"/>
    </row>
    <row r="73" spans="1:25" ht="38.25" customHeight="1">
      <c r="A73" s="1119">
        <v>28</v>
      </c>
      <c r="B73" s="1719"/>
      <c r="C73" s="1121" t="s">
        <v>93</v>
      </c>
      <c r="D73" s="1122"/>
      <c r="E73" s="416"/>
      <c r="F73" s="1624" t="s">
        <v>94</v>
      </c>
      <c r="G73" s="1625"/>
      <c r="H73" s="1625"/>
      <c r="I73" s="1625"/>
      <c r="J73" s="1637"/>
      <c r="K73" s="416"/>
      <c r="L73" s="1612" t="s">
        <v>95</v>
      </c>
      <c r="M73" s="1613"/>
      <c r="N73" s="1613"/>
      <c r="O73" s="1613"/>
      <c r="P73" s="1614"/>
      <c r="Q73" s="416"/>
      <c r="R73" s="1089" t="s">
        <v>88</v>
      </c>
      <c r="S73" s="1113" t="s">
        <v>25</v>
      </c>
      <c r="T73" s="1725"/>
      <c r="U73" s="1725"/>
      <c r="V73" s="1725"/>
      <c r="W73" s="1725"/>
      <c r="X73" s="1725"/>
      <c r="Y73" s="1114" t="s">
        <v>48</v>
      </c>
    </row>
    <row r="74" spans="1:25" ht="38.25" customHeight="1">
      <c r="A74" s="1119">
        <v>29</v>
      </c>
      <c r="B74" s="1719"/>
      <c r="C74" s="1121" t="s">
        <v>344</v>
      </c>
      <c r="D74" s="1122"/>
      <c r="E74" s="700"/>
      <c r="F74" s="1624" t="s">
        <v>348</v>
      </c>
      <c r="G74" s="1625"/>
      <c r="H74" s="1625"/>
      <c r="I74" s="1625"/>
      <c r="J74" s="1625"/>
      <c r="K74" s="1625"/>
      <c r="L74" s="1625"/>
      <c r="M74" s="1625"/>
      <c r="N74" s="1625"/>
      <c r="O74" s="1625"/>
      <c r="P74" s="1637"/>
      <c r="Q74" s="416"/>
      <c r="R74" s="1089" t="s">
        <v>88</v>
      </c>
      <c r="S74" s="1113" t="s">
        <v>25</v>
      </c>
      <c r="T74" s="1618"/>
      <c r="U74" s="1618"/>
      <c r="V74" s="1618"/>
      <c r="W74" s="1618"/>
      <c r="X74" s="1618"/>
      <c r="Y74" s="1114" t="s">
        <v>48</v>
      </c>
    </row>
    <row r="75" spans="1:25" ht="38.25" customHeight="1">
      <c r="A75" s="1119">
        <v>30</v>
      </c>
      <c r="B75" s="1719"/>
      <c r="C75" s="1721" t="s">
        <v>346</v>
      </c>
      <c r="D75" s="1722"/>
      <c r="E75" s="700"/>
      <c r="F75" s="1619" t="s">
        <v>652</v>
      </c>
      <c r="G75" s="1613"/>
      <c r="H75" s="1613"/>
      <c r="I75" s="1613"/>
      <c r="J75" s="1613"/>
      <c r="K75" s="1613"/>
      <c r="L75" s="1613"/>
      <c r="M75" s="1613"/>
      <c r="N75" s="1613"/>
      <c r="O75" s="1613"/>
      <c r="P75" s="1613"/>
      <c r="Q75" s="1613"/>
      <c r="R75" s="1613"/>
      <c r="S75" s="1613"/>
      <c r="T75" s="1614"/>
      <c r="U75" s="700"/>
      <c r="V75" s="1612" t="s">
        <v>656</v>
      </c>
      <c r="W75" s="1613"/>
      <c r="X75" s="1613"/>
      <c r="Y75" s="1063"/>
    </row>
    <row r="76" spans="1:25" ht="38.25" customHeight="1">
      <c r="A76" s="1119">
        <v>31</v>
      </c>
      <c r="B76" s="1720"/>
      <c r="C76" s="1721" t="s">
        <v>849</v>
      </c>
      <c r="D76" s="1722"/>
      <c r="E76" s="700"/>
      <c r="F76" s="1612" t="s">
        <v>850</v>
      </c>
      <c r="G76" s="1613"/>
      <c r="H76" s="1613"/>
      <c r="I76" s="1613"/>
      <c r="J76" s="1614"/>
      <c r="K76" s="700"/>
      <c r="L76" s="1612" t="s">
        <v>851</v>
      </c>
      <c r="M76" s="1613"/>
      <c r="N76" s="1613"/>
      <c r="O76" s="1613"/>
      <c r="P76" s="1613"/>
      <c r="Q76" s="1613"/>
      <c r="R76" s="1613"/>
      <c r="S76" s="1613"/>
      <c r="T76" s="1613"/>
      <c r="U76" s="1613"/>
      <c r="V76" s="1613"/>
      <c r="W76" s="1613"/>
      <c r="X76" s="1613"/>
      <c r="Y76" s="1063"/>
    </row>
    <row r="77" spans="1:25" ht="53.25" customHeight="1">
      <c r="A77" s="1750">
        <v>32</v>
      </c>
      <c r="B77" s="1611" t="s">
        <v>96</v>
      </c>
      <c r="C77" s="1653" t="s">
        <v>880</v>
      </c>
      <c r="D77" s="1654"/>
      <c r="E77" s="700"/>
      <c r="F77" s="1619" t="s">
        <v>651</v>
      </c>
      <c r="G77" s="1620"/>
      <c r="H77" s="1620"/>
      <c r="I77" s="1620"/>
      <c r="J77" s="1620"/>
      <c r="K77" s="1620"/>
      <c r="L77" s="1620"/>
      <c r="M77" s="1620"/>
      <c r="N77" s="1620"/>
      <c r="O77" s="1620"/>
      <c r="P77" s="1620"/>
      <c r="Q77" s="1620"/>
      <c r="R77" s="1620"/>
      <c r="S77" s="1620"/>
      <c r="T77" s="1708"/>
      <c r="U77" s="700"/>
      <c r="V77" s="1095" t="s">
        <v>784</v>
      </c>
      <c r="W77" s="1095"/>
      <c r="X77" s="1095"/>
      <c r="Y77" s="1063"/>
    </row>
    <row r="78" spans="1:25" ht="53.25" customHeight="1">
      <c r="A78" s="1750"/>
      <c r="B78" s="1611"/>
      <c r="C78" s="1655"/>
      <c r="D78" s="1656"/>
      <c r="E78" s="700"/>
      <c r="F78" s="1619" t="s">
        <v>881</v>
      </c>
      <c r="G78" s="1620"/>
      <c r="H78" s="1620"/>
      <c r="I78" s="1620"/>
      <c r="J78" s="1620"/>
      <c r="K78" s="1620"/>
      <c r="L78" s="1620"/>
      <c r="M78" s="1620"/>
      <c r="N78" s="1620"/>
      <c r="O78" s="1620"/>
      <c r="P78" s="1620"/>
      <c r="Q78" s="1620"/>
      <c r="R78" s="1620"/>
      <c r="S78" s="1620"/>
      <c r="T78" s="1708"/>
      <c r="U78" s="700"/>
      <c r="V78" s="1095" t="s">
        <v>784</v>
      </c>
      <c r="W78" s="1078"/>
      <c r="X78" s="1095"/>
      <c r="Y78" s="1063"/>
    </row>
    <row r="79" spans="1:25" ht="30" customHeight="1">
      <c r="A79" s="1707">
        <v>33</v>
      </c>
      <c r="B79" s="1611"/>
      <c r="C79" s="1649" t="s">
        <v>97</v>
      </c>
      <c r="D79" s="1650"/>
      <c r="E79" s="700"/>
      <c r="F79" s="1612" t="s">
        <v>650</v>
      </c>
      <c r="G79" s="1613"/>
      <c r="H79" s="1613"/>
      <c r="I79" s="1613"/>
      <c r="J79" s="1613"/>
      <c r="K79" s="1613"/>
      <c r="L79" s="1613"/>
      <c r="M79" s="1613"/>
      <c r="N79" s="1613"/>
      <c r="O79" s="1613"/>
      <c r="P79" s="1613"/>
      <c r="Q79" s="1613"/>
      <c r="R79" s="1613"/>
      <c r="S79" s="1613"/>
      <c r="T79" s="1613"/>
      <c r="U79" s="1613"/>
      <c r="V79" s="1613"/>
      <c r="W79" s="1613"/>
      <c r="X79" s="1613"/>
      <c r="Y79" s="1063"/>
    </row>
    <row r="80" spans="1:25" ht="31.5" customHeight="1">
      <c r="A80" s="1707"/>
      <c r="B80" s="1611"/>
      <c r="C80" s="1651"/>
      <c r="D80" s="1652"/>
      <c r="E80" s="700"/>
      <c r="F80" s="1612" t="s">
        <v>649</v>
      </c>
      <c r="G80" s="1613"/>
      <c r="H80" s="1613"/>
      <c r="I80" s="1613"/>
      <c r="J80" s="1613"/>
      <c r="K80" s="1613"/>
      <c r="L80" s="1613"/>
      <c r="M80" s="1613"/>
      <c r="N80" s="1613"/>
      <c r="O80" s="1613"/>
      <c r="P80" s="1613"/>
      <c r="Q80" s="1613"/>
      <c r="R80" s="1613"/>
      <c r="S80" s="1613"/>
      <c r="T80" s="1613"/>
      <c r="U80" s="1613"/>
      <c r="V80" s="1613"/>
      <c r="W80" s="1613"/>
      <c r="X80" s="1613"/>
      <c r="Y80" s="1063"/>
    </row>
    <row r="81" spans="1:25" ht="31.5" customHeight="1">
      <c r="A81" s="1707"/>
      <c r="B81" s="1611"/>
      <c r="C81" s="1651"/>
      <c r="D81" s="1652"/>
      <c r="E81" s="700"/>
      <c r="F81" s="1612" t="s">
        <v>648</v>
      </c>
      <c r="G81" s="1613"/>
      <c r="H81" s="1613"/>
      <c r="I81" s="1613"/>
      <c r="J81" s="1613"/>
      <c r="K81" s="1613"/>
      <c r="L81" s="1613"/>
      <c r="M81" s="1613"/>
      <c r="N81" s="1613"/>
      <c r="O81" s="1613"/>
      <c r="P81" s="1613"/>
      <c r="Q81" s="1613"/>
      <c r="R81" s="1613"/>
      <c r="S81" s="1613"/>
      <c r="T81" s="1613"/>
      <c r="U81" s="1613"/>
      <c r="V81" s="1613"/>
      <c r="W81" s="1613"/>
      <c r="X81" s="1613"/>
      <c r="Y81" s="1063"/>
    </row>
    <row r="82" spans="1:25" ht="31.5" customHeight="1">
      <c r="A82" s="1707"/>
      <c r="B82" s="1611"/>
      <c r="C82" s="1651"/>
      <c r="D82" s="1652"/>
      <c r="E82" s="700"/>
      <c r="F82" s="1612" t="s">
        <v>673</v>
      </c>
      <c r="G82" s="1613"/>
      <c r="H82" s="1613"/>
      <c r="I82" s="1613"/>
      <c r="J82" s="1613"/>
      <c r="K82" s="1613"/>
      <c r="L82" s="1613"/>
      <c r="M82" s="1613"/>
      <c r="N82" s="1613"/>
      <c r="O82" s="1613"/>
      <c r="P82" s="1613"/>
      <c r="Q82" s="1613"/>
      <c r="R82" s="1613"/>
      <c r="S82" s="1613"/>
      <c r="T82" s="1613"/>
      <c r="U82" s="1613"/>
      <c r="V82" s="1613"/>
      <c r="W82" s="1613"/>
      <c r="X82" s="1613"/>
      <c r="Y82" s="1063"/>
    </row>
    <row r="83" spans="1:25" ht="32.1" customHeight="1">
      <c r="A83" s="1707"/>
      <c r="B83" s="1611"/>
      <c r="C83" s="1651"/>
      <c r="D83" s="1652"/>
      <c r="E83" s="700"/>
      <c r="F83" s="1612" t="s">
        <v>647</v>
      </c>
      <c r="G83" s="1613"/>
      <c r="H83" s="1613"/>
      <c r="I83" s="1613"/>
      <c r="J83" s="1613"/>
      <c r="K83" s="1613"/>
      <c r="L83" s="1613"/>
      <c r="M83" s="1613"/>
      <c r="N83" s="1613"/>
      <c r="O83" s="1613"/>
      <c r="P83" s="1613"/>
      <c r="Q83" s="1613"/>
      <c r="R83" s="1613"/>
      <c r="S83" s="1613"/>
      <c r="T83" s="1613"/>
      <c r="U83" s="1613"/>
      <c r="V83" s="1613"/>
      <c r="W83" s="1613"/>
      <c r="X83" s="1613"/>
      <c r="Y83" s="1063"/>
    </row>
    <row r="84" spans="1:25" ht="32.1" customHeight="1">
      <c r="A84" s="1707"/>
      <c r="B84" s="1611"/>
      <c r="C84" s="1651"/>
      <c r="D84" s="1652"/>
      <c r="E84" s="700"/>
      <c r="F84" s="1612" t="s">
        <v>646</v>
      </c>
      <c r="G84" s="1613"/>
      <c r="H84" s="1613"/>
      <c r="I84" s="1613"/>
      <c r="J84" s="1613"/>
      <c r="K84" s="1613"/>
      <c r="L84" s="1613"/>
      <c r="M84" s="1613"/>
      <c r="N84" s="1613"/>
      <c r="O84" s="1613"/>
      <c r="P84" s="1613"/>
      <c r="Q84" s="1613"/>
      <c r="R84" s="1613"/>
      <c r="S84" s="1613"/>
      <c r="T84" s="1613"/>
      <c r="U84" s="1613"/>
      <c r="V84" s="1613"/>
      <c r="W84" s="1613"/>
      <c r="X84" s="1613"/>
      <c r="Y84" s="1063"/>
    </row>
    <row r="85" spans="1:25" ht="32.1" customHeight="1">
      <c r="A85" s="1707"/>
      <c r="B85" s="1611"/>
      <c r="C85" s="1651"/>
      <c r="D85" s="1652"/>
      <c r="E85" s="700"/>
      <c r="F85" s="1612" t="s">
        <v>657</v>
      </c>
      <c r="G85" s="1613"/>
      <c r="H85" s="1613"/>
      <c r="I85" s="1613"/>
      <c r="J85" s="1613"/>
      <c r="K85" s="1613"/>
      <c r="L85" s="1613"/>
      <c r="M85" s="1613"/>
      <c r="N85" s="1613"/>
      <c r="O85" s="1613"/>
      <c r="P85" s="1613"/>
      <c r="Q85" s="1613"/>
      <c r="R85" s="1613"/>
      <c r="S85" s="1613"/>
      <c r="T85" s="1613"/>
      <c r="U85" s="1613"/>
      <c r="V85" s="1613"/>
      <c r="W85" s="1613"/>
      <c r="X85" s="1613"/>
      <c r="Y85" s="1063"/>
    </row>
    <row r="86" spans="1:25" ht="32.1" customHeight="1">
      <c r="A86" s="1707"/>
      <c r="B86" s="1611"/>
      <c r="C86" s="1700"/>
      <c r="D86" s="1701"/>
      <c r="E86" s="700"/>
      <c r="F86" s="1612" t="s">
        <v>645</v>
      </c>
      <c r="G86" s="1613"/>
      <c r="H86" s="1613"/>
      <c r="I86" s="1613"/>
      <c r="J86" s="1613"/>
      <c r="K86" s="1613"/>
      <c r="L86" s="1613"/>
      <c r="M86" s="1613"/>
      <c r="N86" s="1613"/>
      <c r="O86" s="1613"/>
      <c r="P86" s="1613"/>
      <c r="Q86" s="1613"/>
      <c r="R86" s="1613"/>
      <c r="S86" s="1613"/>
      <c r="T86" s="1613"/>
      <c r="U86" s="1613"/>
      <c r="V86" s="1613"/>
      <c r="W86" s="1613"/>
      <c r="X86" s="1613"/>
      <c r="Y86" s="1063"/>
    </row>
    <row r="87" spans="1:25" ht="32.1" customHeight="1">
      <c r="A87" s="1747">
        <v>34</v>
      </c>
      <c r="B87" s="1611"/>
      <c r="C87" s="1726" t="s">
        <v>653</v>
      </c>
      <c r="D87" s="1727"/>
      <c r="E87" s="700"/>
      <c r="F87" s="1712" t="s">
        <v>658</v>
      </c>
      <c r="G87" s="1713"/>
      <c r="H87" s="1713"/>
      <c r="I87" s="1713"/>
      <c r="J87" s="1677"/>
      <c r="K87" s="700"/>
      <c r="L87" s="1712" t="s">
        <v>659</v>
      </c>
      <c r="M87" s="1713"/>
      <c r="N87" s="1713"/>
      <c r="O87" s="1713"/>
      <c r="P87" s="1677"/>
      <c r="Q87" s="700"/>
      <c r="R87" s="1712" t="s">
        <v>87</v>
      </c>
      <c r="S87" s="1713"/>
      <c r="T87" s="1713"/>
      <c r="U87" s="1713"/>
      <c r="V87" s="1054"/>
      <c r="W87" s="1054"/>
      <c r="X87" s="1054"/>
      <c r="Y87" s="1123"/>
    </row>
    <row r="88" spans="1:25" ht="32.1" customHeight="1">
      <c r="A88" s="1748"/>
      <c r="B88" s="1611"/>
      <c r="C88" s="1728"/>
      <c r="D88" s="1729"/>
      <c r="E88" s="1124" t="s">
        <v>660</v>
      </c>
      <c r="F88" s="1125"/>
      <c r="G88" s="1125"/>
      <c r="H88" s="1125"/>
      <c r="I88" s="1125"/>
      <c r="J88" s="1125"/>
      <c r="K88" s="1125"/>
      <c r="L88" s="1125"/>
      <c r="M88" s="1125"/>
      <c r="N88" s="1125"/>
      <c r="O88" s="1125"/>
      <c r="P88" s="1125"/>
      <c r="Q88" s="1125"/>
      <c r="R88" s="1125"/>
      <c r="S88" s="1125"/>
      <c r="T88" s="1125"/>
      <c r="U88" s="1125"/>
      <c r="V88" s="1125"/>
      <c r="W88" s="1125"/>
      <c r="X88" s="1125"/>
      <c r="Y88" s="1126"/>
    </row>
    <row r="89" spans="1:25" ht="32.1" customHeight="1">
      <c r="A89" s="1748"/>
      <c r="B89" s="1611"/>
      <c r="C89" s="1728"/>
      <c r="D89" s="1729"/>
      <c r="E89" s="1714" t="s">
        <v>661</v>
      </c>
      <c r="F89" s="1715"/>
      <c r="G89" s="1715"/>
      <c r="H89" s="416"/>
      <c r="I89" s="1709" t="s">
        <v>664</v>
      </c>
      <c r="J89" s="1710"/>
      <c r="K89" s="1710"/>
      <c r="L89" s="1710"/>
      <c r="M89" s="1710"/>
      <c r="N89" s="1710"/>
      <c r="O89" s="1710"/>
      <c r="P89" s="1711"/>
      <c r="Q89" s="416"/>
      <c r="R89" s="1709" t="s">
        <v>663</v>
      </c>
      <c r="S89" s="1710"/>
      <c r="T89" s="1710"/>
      <c r="U89" s="1710"/>
      <c r="V89" s="1710"/>
      <c r="W89" s="1710"/>
      <c r="X89" s="1710"/>
      <c r="Y89" s="1711"/>
    </row>
    <row r="90" spans="1:25" ht="32.1" customHeight="1">
      <c r="A90" s="1749"/>
      <c r="B90" s="1611"/>
      <c r="C90" s="1730"/>
      <c r="D90" s="1731"/>
      <c r="E90" s="1714" t="s">
        <v>662</v>
      </c>
      <c r="F90" s="1715"/>
      <c r="G90" s="1715"/>
      <c r="H90" s="416"/>
      <c r="I90" s="1709" t="s">
        <v>664</v>
      </c>
      <c r="J90" s="1710"/>
      <c r="K90" s="1710"/>
      <c r="L90" s="1710"/>
      <c r="M90" s="1710"/>
      <c r="N90" s="1710"/>
      <c r="O90" s="1710"/>
      <c r="P90" s="1711"/>
      <c r="Q90" s="416"/>
      <c r="R90" s="1709" t="s">
        <v>663</v>
      </c>
      <c r="S90" s="1710"/>
      <c r="T90" s="1710"/>
      <c r="U90" s="1710"/>
      <c r="V90" s="1710"/>
      <c r="W90" s="1710"/>
      <c r="X90" s="1710"/>
      <c r="Y90" s="1711"/>
    </row>
    <row r="91" spans="1:25" ht="51.75" customHeight="1">
      <c r="A91" s="1707">
        <v>35</v>
      </c>
      <c r="B91" s="1611"/>
      <c r="C91" s="1615" t="s">
        <v>841</v>
      </c>
      <c r="D91" s="1703" t="s">
        <v>791</v>
      </c>
      <c r="E91" s="1154"/>
      <c r="F91" s="1624" t="s">
        <v>799</v>
      </c>
      <c r="G91" s="1625"/>
      <c r="H91" s="1625"/>
      <c r="I91" s="1625"/>
      <c r="J91" s="1625"/>
      <c r="K91" s="1625"/>
      <c r="L91" s="1625"/>
      <c r="M91" s="1625"/>
      <c r="N91" s="1625"/>
      <c r="O91" s="1625"/>
      <c r="P91" s="1625"/>
      <c r="Q91" s="1625"/>
      <c r="R91" s="1625"/>
      <c r="S91" s="1625"/>
      <c r="T91" s="1625"/>
      <c r="U91" s="1625"/>
      <c r="V91" s="1625"/>
      <c r="W91" s="1625"/>
      <c r="X91" s="1625"/>
      <c r="Y91" s="1063"/>
    </row>
    <row r="92" spans="1:25" ht="52.5" customHeight="1">
      <c r="A92" s="1707"/>
      <c r="B92" s="1611"/>
      <c r="C92" s="1616"/>
      <c r="D92" s="1704"/>
      <c r="E92" s="1154"/>
      <c r="F92" s="1684" t="s">
        <v>792</v>
      </c>
      <c r="G92" s="1685"/>
      <c r="H92" s="1685"/>
      <c r="I92" s="1685"/>
      <c r="J92" s="1685"/>
      <c r="K92" s="1685"/>
      <c r="L92" s="1685"/>
      <c r="M92" s="1685"/>
      <c r="N92" s="1685"/>
      <c r="O92" s="1685"/>
      <c r="P92" s="1685"/>
      <c r="Q92" s="1685"/>
      <c r="R92" s="1685"/>
      <c r="S92" s="1685"/>
      <c r="T92" s="1685"/>
      <c r="U92" s="1685"/>
      <c r="V92" s="1685"/>
      <c r="W92" s="1685"/>
      <c r="X92" s="1685"/>
      <c r="Y92" s="1686"/>
    </row>
    <row r="93" spans="1:25" ht="32.1" customHeight="1">
      <c r="A93" s="1707"/>
      <c r="B93" s="1611"/>
      <c r="C93" s="1616"/>
      <c r="D93" s="1617"/>
      <c r="E93" s="1154"/>
      <c r="F93" s="1705" t="s">
        <v>800</v>
      </c>
      <c r="G93" s="1706"/>
      <c r="H93" s="1706"/>
      <c r="I93" s="1706"/>
      <c r="J93" s="1706"/>
      <c r="K93" s="1706"/>
      <c r="L93" s="1706"/>
      <c r="M93" s="1706"/>
      <c r="N93" s="1706"/>
      <c r="O93" s="1706"/>
      <c r="P93" s="1706"/>
      <c r="Q93" s="1706"/>
      <c r="R93" s="1706"/>
      <c r="S93" s="1706"/>
      <c r="T93" s="1706"/>
      <c r="U93" s="1706"/>
      <c r="V93" s="1706"/>
      <c r="W93" s="1706"/>
      <c r="X93" s="1706"/>
      <c r="Y93" s="1063"/>
    </row>
    <row r="94" spans="1:25" ht="32.1" customHeight="1">
      <c r="A94" s="1707"/>
      <c r="B94" s="1611"/>
      <c r="C94" s="1616"/>
      <c r="D94" s="1127" t="s">
        <v>793</v>
      </c>
      <c r="E94" s="1154"/>
      <c r="F94" s="1624" t="s">
        <v>1297</v>
      </c>
      <c r="G94" s="1625"/>
      <c r="H94" s="1625"/>
      <c r="I94" s="1625"/>
      <c r="J94" s="1625"/>
      <c r="K94" s="1625"/>
      <c r="L94" s="1625"/>
      <c r="M94" s="1625"/>
      <c r="N94" s="1625"/>
      <c r="O94" s="1625"/>
      <c r="P94" s="1625"/>
      <c r="Q94" s="1625"/>
      <c r="R94" s="1625"/>
      <c r="S94" s="1625"/>
      <c r="T94" s="1625"/>
      <c r="U94" s="1625"/>
      <c r="V94" s="1625"/>
      <c r="W94" s="1625"/>
      <c r="X94" s="1625"/>
      <c r="Y94" s="1063"/>
    </row>
    <row r="95" spans="1:25" ht="32.1" customHeight="1">
      <c r="A95" s="1707"/>
      <c r="B95" s="1611"/>
      <c r="C95" s="1616"/>
      <c r="D95" s="1743" t="s">
        <v>794</v>
      </c>
      <c r="E95" s="1154"/>
      <c r="F95" s="1612" t="s">
        <v>795</v>
      </c>
      <c r="G95" s="1613"/>
      <c r="H95" s="1613"/>
      <c r="I95" s="1613"/>
      <c r="J95" s="1613"/>
      <c r="K95" s="1613"/>
      <c r="L95" s="1613"/>
      <c r="M95" s="1613"/>
      <c r="N95" s="1613"/>
      <c r="O95" s="1613"/>
      <c r="P95" s="1613"/>
      <c r="Q95" s="700"/>
      <c r="R95" s="1612" t="s">
        <v>796</v>
      </c>
      <c r="S95" s="1613"/>
      <c r="T95" s="1613"/>
      <c r="U95" s="1613"/>
      <c r="V95" s="1613"/>
      <c r="W95" s="1613"/>
      <c r="X95" s="1613"/>
      <c r="Y95" s="1063"/>
    </row>
    <row r="96" spans="1:25" ht="32.1" customHeight="1">
      <c r="A96" s="1707"/>
      <c r="B96" s="1611"/>
      <c r="C96" s="1616"/>
      <c r="D96" s="1744"/>
      <c r="E96" s="1732" t="s">
        <v>1153</v>
      </c>
      <c r="F96" s="1733"/>
      <c r="G96" s="1733"/>
      <c r="H96" s="1733"/>
      <c r="I96" s="1733"/>
      <c r="J96" s="1733"/>
      <c r="K96" s="1733"/>
      <c r="L96" s="1734"/>
      <c r="M96" s="1734"/>
      <c r="N96" s="1734"/>
      <c r="O96" s="1734"/>
      <c r="P96" s="1734"/>
      <c r="Q96" s="1734"/>
      <c r="R96" s="1734"/>
      <c r="S96" s="1734"/>
      <c r="T96" s="1039" t="s">
        <v>48</v>
      </c>
      <c r="U96" s="1040"/>
      <c r="V96" s="1040"/>
      <c r="W96" s="1040"/>
      <c r="X96" s="1128"/>
      <c r="Y96" s="1035"/>
    </row>
    <row r="97" spans="1:29" ht="32.1" customHeight="1">
      <c r="A97" s="1707"/>
      <c r="B97" s="1611"/>
      <c r="C97" s="1616"/>
      <c r="D97" s="1744"/>
      <c r="E97" s="1647" t="s">
        <v>1153</v>
      </c>
      <c r="F97" s="1648"/>
      <c r="G97" s="1648"/>
      <c r="H97" s="1648"/>
      <c r="I97" s="1648"/>
      <c r="J97" s="1648"/>
      <c r="K97" s="1648"/>
      <c r="L97" s="1634"/>
      <c r="M97" s="1634"/>
      <c r="N97" s="1634"/>
      <c r="O97" s="1634"/>
      <c r="P97" s="1634"/>
      <c r="Q97" s="1634"/>
      <c r="R97" s="1634"/>
      <c r="S97" s="1634"/>
      <c r="T97" s="1046" t="s">
        <v>48</v>
      </c>
      <c r="U97" s="1045"/>
      <c r="V97" s="1045"/>
      <c r="W97" s="1045"/>
      <c r="X97" s="1070"/>
      <c r="Y97" s="1123"/>
    </row>
    <row r="98" spans="1:29" ht="44.25" customHeight="1">
      <c r="A98" s="1707"/>
      <c r="B98" s="1611"/>
      <c r="C98" s="1616"/>
      <c r="D98" s="1745"/>
      <c r="E98" s="416"/>
      <c r="F98" s="1108" t="s">
        <v>827</v>
      </c>
      <c r="G98" s="1096"/>
      <c r="H98" s="1096"/>
      <c r="I98" s="1096"/>
      <c r="J98" s="1096"/>
      <c r="K98" s="1096"/>
      <c r="L98" s="1129"/>
      <c r="M98" s="1130"/>
      <c r="N98" s="1131"/>
      <c r="O98" s="416"/>
      <c r="P98" s="1619" t="s">
        <v>829</v>
      </c>
      <c r="Q98" s="1620"/>
      <c r="R98" s="1620"/>
      <c r="S98" s="1620"/>
      <c r="T98" s="1620"/>
      <c r="U98" s="1620"/>
      <c r="V98" s="1620"/>
      <c r="W98" s="1620"/>
      <c r="X98" s="1620"/>
      <c r="Y98" s="1708"/>
      <c r="Z98" s="1109"/>
    </row>
    <row r="99" spans="1:29" ht="32.1" customHeight="1">
      <c r="A99" s="1707"/>
      <c r="B99" s="1611"/>
      <c r="C99" s="1616"/>
      <c r="D99" s="1703" t="s">
        <v>797</v>
      </c>
      <c r="E99" s="1155"/>
      <c r="F99" s="1056" t="s">
        <v>801</v>
      </c>
      <c r="G99" s="1056"/>
      <c r="H99" s="1056"/>
      <c r="I99" s="1056"/>
      <c r="J99" s="1056"/>
      <c r="K99" s="1056"/>
      <c r="L99" s="1056"/>
      <c r="M99" s="1056"/>
      <c r="N99" s="1056"/>
      <c r="O99" s="1056"/>
      <c r="P99" s="1056"/>
      <c r="Q99" s="1132"/>
      <c r="R99" s="1056"/>
      <c r="S99" s="1056"/>
      <c r="T99" s="1056"/>
      <c r="U99" s="1056"/>
      <c r="V99" s="1056"/>
      <c r="W99" s="1056"/>
      <c r="X99" s="1056"/>
      <c r="Y99" s="1133"/>
    </row>
    <row r="100" spans="1:29" ht="32.1" customHeight="1">
      <c r="A100" s="1707"/>
      <c r="B100" s="1611"/>
      <c r="C100" s="1621"/>
      <c r="D100" s="1704"/>
      <c r="E100" s="700"/>
      <c r="F100" s="1095" t="s">
        <v>798</v>
      </c>
      <c r="G100" s="1095"/>
      <c r="H100" s="1095"/>
      <c r="I100" s="1095"/>
      <c r="J100" s="1095"/>
      <c r="K100" s="1095"/>
      <c r="L100" s="1095"/>
      <c r="M100" s="1095"/>
      <c r="N100" s="1095"/>
      <c r="O100" s="1095"/>
      <c r="P100" s="1095"/>
      <c r="Q100" s="1125"/>
      <c r="R100" s="1095"/>
      <c r="S100" s="1095"/>
      <c r="T100" s="1095"/>
      <c r="U100" s="1095"/>
      <c r="V100" s="1095"/>
      <c r="W100" s="1095"/>
      <c r="X100" s="1095"/>
      <c r="Y100" s="1063"/>
    </row>
    <row r="101" spans="1:29" ht="20.100000000000001" customHeight="1">
      <c r="A101" s="1134"/>
      <c r="B101" s="1135"/>
      <c r="C101" s="1717" t="s">
        <v>98</v>
      </c>
      <c r="D101" s="1717"/>
      <c r="E101" s="1717"/>
      <c r="F101" s="1717"/>
      <c r="G101" s="1717"/>
      <c r="H101" s="1717"/>
      <c r="I101" s="1717"/>
      <c r="J101" s="1717"/>
      <c r="K101" s="1717"/>
      <c r="L101" s="1717"/>
      <c r="M101" s="1717"/>
      <c r="N101" s="1717"/>
      <c r="O101" s="1717"/>
      <c r="P101" s="1717"/>
      <c r="Q101" s="1717"/>
      <c r="R101" s="1717"/>
      <c r="S101" s="1717"/>
      <c r="T101" s="1717"/>
      <c r="U101" s="1717"/>
      <c r="V101" s="1717"/>
      <c r="W101" s="1717"/>
      <c r="X101" s="1717"/>
      <c r="Y101" s="1136"/>
      <c r="Z101" s="1078"/>
      <c r="AA101" s="1078"/>
      <c r="AB101" s="1078"/>
      <c r="AC101" s="1078"/>
    </row>
    <row r="102" spans="1:29" ht="20.100000000000001" customHeight="1">
      <c r="A102" s="1137"/>
      <c r="B102" s="1138"/>
      <c r="C102" s="1716" t="s">
        <v>1273</v>
      </c>
      <c r="D102" s="1716"/>
      <c r="E102" s="1716"/>
      <c r="F102" s="1716"/>
      <c r="G102" s="1716"/>
      <c r="H102" s="1716"/>
      <c r="I102" s="1716"/>
      <c r="J102" s="1716"/>
      <c r="K102" s="1716"/>
      <c r="L102" s="1716"/>
      <c r="M102" s="1716"/>
      <c r="N102" s="1716"/>
      <c r="O102" s="1716"/>
      <c r="P102" s="1716"/>
      <c r="Q102" s="1716"/>
      <c r="R102" s="1716"/>
      <c r="S102" s="1716"/>
      <c r="T102" s="1716"/>
      <c r="U102" s="1716"/>
      <c r="V102" s="1716"/>
      <c r="W102" s="1716"/>
      <c r="X102" s="1716"/>
      <c r="Y102" s="1139"/>
      <c r="Z102" s="1078"/>
      <c r="AA102" s="1078"/>
      <c r="AB102" s="1078"/>
      <c r="AC102" s="1078"/>
    </row>
    <row r="103" spans="1:29" ht="23.25" customHeight="1">
      <c r="A103" s="1702" t="s">
        <v>764</v>
      </c>
      <c r="B103" s="1702"/>
      <c r="C103" s="1702"/>
      <c r="D103" s="1702"/>
      <c r="E103" s="1140"/>
      <c r="F103" s="1141"/>
      <c r="G103" s="1141"/>
      <c r="H103" s="1141"/>
      <c r="I103" s="1141"/>
      <c r="J103" s="1141"/>
      <c r="K103" s="1141"/>
      <c r="L103" s="1142"/>
      <c r="M103" s="1142"/>
      <c r="N103" s="1142"/>
      <c r="O103" s="1142"/>
      <c r="P103" s="1142"/>
      <c r="Q103" s="1142"/>
      <c r="R103" s="1142"/>
      <c r="S103" s="1142"/>
      <c r="T103" s="1142"/>
      <c r="U103" s="1141"/>
      <c r="V103" s="1141"/>
      <c r="W103" s="1141"/>
      <c r="X103" s="1141"/>
      <c r="Y103" s="1141"/>
      <c r="Z103" s="1078"/>
      <c r="AA103" s="1078"/>
      <c r="AB103" s="1078"/>
      <c r="AC103" s="1078"/>
    </row>
    <row r="104" spans="1:29" ht="30" customHeight="1">
      <c r="A104" s="1771" t="s">
        <v>763</v>
      </c>
      <c r="B104" s="1772"/>
      <c r="C104" s="1772"/>
      <c r="D104" s="1772"/>
      <c r="E104" s="1772"/>
      <c r="F104" s="1772"/>
      <c r="G104" s="1772"/>
      <c r="H104" s="1772"/>
      <c r="I104" s="1772"/>
      <c r="J104" s="1772"/>
      <c r="K104" s="1772"/>
      <c r="L104" s="1772"/>
      <c r="M104" s="1772"/>
      <c r="N104" s="1772"/>
      <c r="O104" s="1772"/>
      <c r="P104" s="1772"/>
      <c r="Q104" s="1772"/>
      <c r="R104" s="1772"/>
      <c r="S104" s="1772"/>
      <c r="T104" s="1772"/>
      <c r="U104" s="1772"/>
      <c r="V104" s="1772"/>
      <c r="W104" s="1772"/>
      <c r="X104" s="1772"/>
      <c r="Y104" s="1143"/>
      <c r="Z104" s="1078"/>
      <c r="AA104" s="1078"/>
      <c r="AB104" s="1078"/>
      <c r="AC104" s="1078"/>
    </row>
    <row r="105" spans="1:29" ht="30" customHeight="1">
      <c r="A105" s="1773"/>
      <c r="B105" s="1774"/>
      <c r="C105" s="1774"/>
      <c r="D105" s="1774"/>
      <c r="E105" s="1774"/>
      <c r="F105" s="1774"/>
      <c r="G105" s="1774"/>
      <c r="H105" s="1774"/>
      <c r="I105" s="1774"/>
      <c r="J105" s="1774"/>
      <c r="K105" s="1774"/>
      <c r="L105" s="1774"/>
      <c r="M105" s="1774"/>
      <c r="N105" s="1774"/>
      <c r="O105" s="1774"/>
      <c r="P105" s="1774"/>
      <c r="Q105" s="1774"/>
      <c r="R105" s="1774"/>
      <c r="S105" s="1774"/>
      <c r="T105" s="1774"/>
      <c r="U105" s="1774"/>
      <c r="V105" s="1774"/>
      <c r="W105" s="1774"/>
      <c r="X105" s="1774"/>
      <c r="Y105" s="1144"/>
      <c r="Z105" s="1078"/>
      <c r="AA105" s="1078"/>
      <c r="AB105" s="1078"/>
      <c r="AC105" s="1078"/>
    </row>
    <row r="106" spans="1:29" ht="30" customHeight="1">
      <c r="A106" s="1775"/>
      <c r="B106" s="1776"/>
      <c r="C106" s="1776"/>
      <c r="D106" s="1776"/>
      <c r="E106" s="1776"/>
      <c r="F106" s="1776"/>
      <c r="G106" s="1776"/>
      <c r="H106" s="1776"/>
      <c r="I106" s="1776"/>
      <c r="J106" s="1776"/>
      <c r="K106" s="1776"/>
      <c r="L106" s="1776"/>
      <c r="M106" s="1776"/>
      <c r="N106" s="1776"/>
      <c r="O106" s="1776"/>
      <c r="P106" s="1776"/>
      <c r="Q106" s="1776"/>
      <c r="R106" s="1776"/>
      <c r="S106" s="1776"/>
      <c r="T106" s="1776"/>
      <c r="U106" s="1776"/>
      <c r="V106" s="1776"/>
      <c r="W106" s="1776"/>
      <c r="X106" s="1776"/>
      <c r="Y106" s="1145"/>
      <c r="Z106" s="1078"/>
      <c r="AA106" s="1078"/>
      <c r="AB106" s="1078"/>
      <c r="AC106" s="1078"/>
    </row>
    <row r="107" spans="1:29" ht="22.5" hidden="1" customHeight="1">
      <c r="A107" s="1137"/>
      <c r="B107" s="1137"/>
      <c r="C107" s="1137"/>
      <c r="D107" s="1136"/>
      <c r="E107" s="1078"/>
      <c r="F107" s="1078"/>
      <c r="G107" s="1078"/>
      <c r="H107" s="1078"/>
      <c r="I107" s="1078"/>
      <c r="J107" s="1078"/>
      <c r="K107" s="1078"/>
      <c r="L107" s="1078"/>
      <c r="M107" s="1078"/>
      <c r="N107" s="1078"/>
      <c r="O107" s="1078"/>
      <c r="P107" s="1078"/>
      <c r="Q107" s="1078"/>
      <c r="R107" s="1078"/>
      <c r="S107" s="1078"/>
      <c r="T107" s="1078"/>
      <c r="U107" s="1078"/>
      <c r="V107" s="1078"/>
      <c r="W107" s="1078"/>
      <c r="X107" s="1078"/>
      <c r="Y107" s="1078"/>
      <c r="Z107" s="1078"/>
      <c r="AA107" s="1078"/>
      <c r="AB107" s="1078"/>
      <c r="AC107" s="1078"/>
    </row>
    <row r="108" spans="1:29" ht="15" customHeight="1">
      <c r="A108" s="1137"/>
      <c r="B108" s="1136"/>
      <c r="C108" s="1137"/>
      <c r="D108" s="1136"/>
      <c r="E108" s="1078"/>
      <c r="F108" s="1078"/>
      <c r="G108" s="1078"/>
      <c r="H108" s="1078"/>
      <c r="I108" s="1078"/>
      <c r="J108" s="1078"/>
      <c r="K108" s="1078"/>
      <c r="L108" s="1078"/>
      <c r="M108" s="1078"/>
      <c r="N108" s="1078"/>
      <c r="O108" s="1078"/>
      <c r="P108" s="1078"/>
      <c r="Q108" s="1078"/>
      <c r="R108" s="1078"/>
      <c r="S108" s="1078"/>
      <c r="T108" s="1078"/>
      <c r="U108" s="1078"/>
      <c r="V108" s="1078"/>
      <c r="W108" s="1078"/>
      <c r="X108" s="1078"/>
      <c r="Y108" s="1078"/>
      <c r="Z108" s="1078"/>
      <c r="AA108" s="1078"/>
      <c r="AB108" s="1078"/>
      <c r="AC108" s="1078"/>
    </row>
    <row r="109" spans="1:29" ht="35.1" customHeight="1">
      <c r="A109" s="1137"/>
      <c r="B109" s="1136"/>
      <c r="C109" s="1137"/>
      <c r="D109" s="1136"/>
      <c r="E109" s="1078"/>
      <c r="F109" s="1078"/>
      <c r="G109" s="1078"/>
      <c r="H109" s="1078"/>
      <c r="I109" s="1078"/>
      <c r="J109" s="1078"/>
      <c r="K109" s="1078"/>
      <c r="L109" s="1078"/>
      <c r="M109" s="1078"/>
      <c r="N109" s="1078"/>
      <c r="O109" s="1078"/>
      <c r="P109" s="1078"/>
      <c r="Q109" s="1078"/>
      <c r="R109" s="1078"/>
      <c r="S109" s="1078"/>
      <c r="T109" s="1078"/>
      <c r="U109" s="1078"/>
      <c r="V109" s="1078"/>
      <c r="W109" s="1078"/>
      <c r="X109" s="1078"/>
      <c r="Y109" s="1078"/>
      <c r="Z109" s="1078"/>
      <c r="AA109" s="1078"/>
      <c r="AB109" s="1078"/>
      <c r="AC109" s="1078"/>
    </row>
    <row r="110" spans="1:29" ht="35.1" customHeight="1">
      <c r="A110" s="1137"/>
      <c r="B110" s="1146"/>
      <c r="C110" s="1146"/>
      <c r="D110" s="1136"/>
      <c r="E110" s="1078"/>
      <c r="F110" s="1078"/>
      <c r="G110" s="1078"/>
      <c r="H110" s="1078"/>
      <c r="I110" s="1078"/>
      <c r="J110" s="1078"/>
      <c r="K110" s="1078"/>
      <c r="L110" s="1078"/>
      <c r="M110" s="1078"/>
      <c r="N110" s="1078"/>
      <c r="O110" s="1078"/>
      <c r="P110" s="1078"/>
      <c r="Q110" s="1078"/>
      <c r="R110" s="1078"/>
      <c r="S110" s="1078"/>
      <c r="T110" s="1078"/>
      <c r="U110" s="1078"/>
      <c r="V110" s="1078"/>
      <c r="W110" s="1078"/>
      <c r="X110" s="1078"/>
      <c r="Y110" s="1078"/>
      <c r="Z110" s="1078"/>
      <c r="AA110" s="1078"/>
      <c r="AB110" s="1078"/>
      <c r="AC110" s="1078"/>
    </row>
    <row r="111" spans="1:29" ht="35.1" customHeight="1">
      <c r="A111" s="1147"/>
      <c r="B111" s="1147"/>
      <c r="C111" s="1147"/>
      <c r="D111" s="1148"/>
    </row>
    <row r="112" spans="1:29" ht="35.1" customHeight="1">
      <c r="A112" s="1147"/>
      <c r="B112" s="1148"/>
      <c r="C112" s="1147"/>
      <c r="D112" s="1148"/>
    </row>
    <row r="113" spans="1:4" ht="35.1" customHeight="1">
      <c r="A113" s="1147"/>
      <c r="B113" s="1148"/>
      <c r="C113" s="1147"/>
      <c r="D113" s="1148"/>
    </row>
    <row r="114" spans="1:4" ht="35.1" customHeight="1">
      <c r="A114" s="1147"/>
      <c r="B114" s="1148"/>
      <c r="C114" s="1147"/>
      <c r="D114" s="1148"/>
    </row>
    <row r="115" spans="1:4" ht="35.1" customHeight="1">
      <c r="A115" s="1147"/>
      <c r="B115" s="1148"/>
      <c r="C115" s="1147"/>
      <c r="D115" s="1148"/>
    </row>
    <row r="116" spans="1:4" ht="35.1" customHeight="1"/>
    <row r="117" spans="1:4" ht="35.1" customHeight="1"/>
    <row r="118" spans="1:4" ht="35.1" customHeight="1"/>
    <row r="119" spans="1:4" ht="35.1" customHeight="1"/>
    <row r="120" spans="1:4" ht="35.1" customHeight="1"/>
    <row r="121" spans="1:4" ht="35.1" customHeight="1"/>
    <row r="122" spans="1:4" ht="20.100000000000001" customHeight="1"/>
    <row r="123" spans="1:4" ht="20.100000000000001" customHeight="1"/>
  </sheetData>
  <sheetProtection sheet="1" objects="1" scenarios="1" formatCells="0" formatRows="0" insertRows="0" deleteRows="0"/>
  <mergeCells count="220">
    <mergeCell ref="F23:Y23"/>
    <mergeCell ref="F69:Y69"/>
    <mergeCell ref="A104:X106"/>
    <mergeCell ref="C70:D70"/>
    <mergeCell ref="R39:S39"/>
    <mergeCell ref="U39:V39"/>
    <mergeCell ref="A67:A68"/>
    <mergeCell ref="C67:C68"/>
    <mergeCell ref="A35:A39"/>
    <mergeCell ref="C35:D39"/>
    <mergeCell ref="E35:F35"/>
    <mergeCell ref="G35:O35"/>
    <mergeCell ref="P35:Q35"/>
    <mergeCell ref="R35:S35"/>
    <mergeCell ref="U35:V35"/>
    <mergeCell ref="G36:O36"/>
    <mergeCell ref="P36:Q36"/>
    <mergeCell ref="R36:S36"/>
    <mergeCell ref="U36:V36"/>
    <mergeCell ref="G37:O37"/>
    <mergeCell ref="P37:Q37"/>
    <mergeCell ref="R37:S37"/>
    <mergeCell ref="U37:V37"/>
    <mergeCell ref="G38:O38"/>
    <mergeCell ref="P38:Q38"/>
    <mergeCell ref="R38:S38"/>
    <mergeCell ref="U38:V38"/>
    <mergeCell ref="G39:O39"/>
    <mergeCell ref="P39:Q39"/>
    <mergeCell ref="F29:Y29"/>
    <mergeCell ref="E33:F33"/>
    <mergeCell ref="G33:H33"/>
    <mergeCell ref="I33:K33"/>
    <mergeCell ref="L34:X34"/>
    <mergeCell ref="G34:H34"/>
    <mergeCell ref="I34:K34"/>
    <mergeCell ref="E32:F32"/>
    <mergeCell ref="F30:Y30"/>
    <mergeCell ref="A18:A19"/>
    <mergeCell ref="A20:A27"/>
    <mergeCell ref="U46:W46"/>
    <mergeCell ref="V64:X64"/>
    <mergeCell ref="F42:J42"/>
    <mergeCell ref="L42:P42"/>
    <mergeCell ref="R42:X42"/>
    <mergeCell ref="D43:D44"/>
    <mergeCell ref="E43:H43"/>
    <mergeCell ref="I43:L43"/>
    <mergeCell ref="C62:C63"/>
    <mergeCell ref="E49:J49"/>
    <mergeCell ref="K49:Q49"/>
    <mergeCell ref="F50:M50"/>
    <mergeCell ref="O50:X50"/>
    <mergeCell ref="I32:K32"/>
    <mergeCell ref="E34:F34"/>
    <mergeCell ref="L51:S51"/>
    <mergeCell ref="E52:K52"/>
    <mergeCell ref="L52:S52"/>
    <mergeCell ref="E53:K53"/>
    <mergeCell ref="R48:X48"/>
    <mergeCell ref="P54:Y54"/>
    <mergeCell ref="G32:H32"/>
    <mergeCell ref="A28:A31"/>
    <mergeCell ref="F28:Y28"/>
    <mergeCell ref="C28:D31"/>
    <mergeCell ref="D95:D98"/>
    <mergeCell ref="C59:D59"/>
    <mergeCell ref="A32:A34"/>
    <mergeCell ref="F59:J59"/>
    <mergeCell ref="L59:X59"/>
    <mergeCell ref="T62:X62"/>
    <mergeCell ref="A87:A90"/>
    <mergeCell ref="A48:A54"/>
    <mergeCell ref="A62:A63"/>
    <mergeCell ref="A77:A78"/>
    <mergeCell ref="A79:A86"/>
    <mergeCell ref="C61:D61"/>
    <mergeCell ref="F73:J73"/>
    <mergeCell ref="E65:X65"/>
    <mergeCell ref="C66:D66"/>
    <mergeCell ref="E66:X66"/>
    <mergeCell ref="C77:D78"/>
    <mergeCell ref="F77:T77"/>
    <mergeCell ref="F78:T78"/>
    <mergeCell ref="F64:J64"/>
    <mergeCell ref="E51:K51"/>
    <mergeCell ref="L57:X57"/>
    <mergeCell ref="F61:J61"/>
    <mergeCell ref="F56:J56"/>
    <mergeCell ref="B77:B100"/>
    <mergeCell ref="F87:J87"/>
    <mergeCell ref="V75:X75"/>
    <mergeCell ref="C87:D90"/>
    <mergeCell ref="C91:C100"/>
    <mergeCell ref="L61:T61"/>
    <mergeCell ref="E96:K96"/>
    <mergeCell ref="L96:S96"/>
    <mergeCell ref="E97:K97"/>
    <mergeCell ref="L97:S97"/>
    <mergeCell ref="C76:D76"/>
    <mergeCell ref="W70:Y70"/>
    <mergeCell ref="F70:U70"/>
    <mergeCell ref="E89:G89"/>
    <mergeCell ref="I89:P89"/>
    <mergeCell ref="C69:D69"/>
    <mergeCell ref="F71:Y71"/>
    <mergeCell ref="F67:Y68"/>
    <mergeCell ref="C101:X101"/>
    <mergeCell ref="B65:B76"/>
    <mergeCell ref="F76:J76"/>
    <mergeCell ref="L76:X76"/>
    <mergeCell ref="C75:D75"/>
    <mergeCell ref="F75:T75"/>
    <mergeCell ref="C65:D65"/>
    <mergeCell ref="F94:X94"/>
    <mergeCell ref="C72:D72"/>
    <mergeCell ref="F72:X72"/>
    <mergeCell ref="R90:Y90"/>
    <mergeCell ref="L73:P73"/>
    <mergeCell ref="T73:X73"/>
    <mergeCell ref="F74:P74"/>
    <mergeCell ref="T74:X74"/>
    <mergeCell ref="L87:P87"/>
    <mergeCell ref="C71:D71"/>
    <mergeCell ref="A103:D103"/>
    <mergeCell ref="D91:D93"/>
    <mergeCell ref="F91:X91"/>
    <mergeCell ref="F92:Y92"/>
    <mergeCell ref="F93:X93"/>
    <mergeCell ref="F80:X80"/>
    <mergeCell ref="F81:X81"/>
    <mergeCell ref="F82:X82"/>
    <mergeCell ref="F83:X83"/>
    <mergeCell ref="F84:X84"/>
    <mergeCell ref="F85:X85"/>
    <mergeCell ref="C79:D86"/>
    <mergeCell ref="F79:X79"/>
    <mergeCell ref="D99:D100"/>
    <mergeCell ref="A91:A100"/>
    <mergeCell ref="F95:P95"/>
    <mergeCell ref="R95:X95"/>
    <mergeCell ref="F86:X86"/>
    <mergeCell ref="P98:Y98"/>
    <mergeCell ref="R89:Y89"/>
    <mergeCell ref="R87:U87"/>
    <mergeCell ref="E90:G90"/>
    <mergeCell ref="I90:P90"/>
    <mergeCell ref="C102:X102"/>
    <mergeCell ref="W1:Y1"/>
    <mergeCell ref="A2:Y2"/>
    <mergeCell ref="A4:C4"/>
    <mergeCell ref="D4:F4"/>
    <mergeCell ref="I4:P4"/>
    <mergeCell ref="R4:S4"/>
    <mergeCell ref="T4:X4"/>
    <mergeCell ref="C7:D7"/>
    <mergeCell ref="E7:X7"/>
    <mergeCell ref="G4:H4"/>
    <mergeCell ref="B7:B31"/>
    <mergeCell ref="F31:Y31"/>
    <mergeCell ref="F10:X10"/>
    <mergeCell ref="F11:X11"/>
    <mergeCell ref="C10:D11"/>
    <mergeCell ref="A12:A17"/>
    <mergeCell ref="A5:D5"/>
    <mergeCell ref="A6:B6"/>
    <mergeCell ref="C6:D6"/>
    <mergeCell ref="E6:X6"/>
    <mergeCell ref="C8:D9"/>
    <mergeCell ref="F8:X8"/>
    <mergeCell ref="F9:X9"/>
    <mergeCell ref="A8:A11"/>
    <mergeCell ref="A41:A47"/>
    <mergeCell ref="L53:S53"/>
    <mergeCell ref="D49:D50"/>
    <mergeCell ref="J40:K40"/>
    <mergeCell ref="L40:M40"/>
    <mergeCell ref="R40:T40"/>
    <mergeCell ref="L17:N17"/>
    <mergeCell ref="C20:D27"/>
    <mergeCell ref="F20:X20"/>
    <mergeCell ref="E21:K21"/>
    <mergeCell ref="L21:S21"/>
    <mergeCell ref="C12:D17"/>
    <mergeCell ref="F25:U25"/>
    <mergeCell ref="C18:D19"/>
    <mergeCell ref="F18:X18"/>
    <mergeCell ref="F48:P48"/>
    <mergeCell ref="P43:S43"/>
    <mergeCell ref="E44:H44"/>
    <mergeCell ref="F45:H45"/>
    <mergeCell ref="J45:L45"/>
    <mergeCell ref="M45:W45"/>
    <mergeCell ref="F46:J46"/>
    <mergeCell ref="F22:Y22"/>
    <mergeCell ref="D51:D54"/>
    <mergeCell ref="E40:F40"/>
    <mergeCell ref="B32:B64"/>
    <mergeCell ref="F58:J58"/>
    <mergeCell ref="C48:C54"/>
    <mergeCell ref="T63:X63"/>
    <mergeCell ref="F60:J60"/>
    <mergeCell ref="L60:X60"/>
    <mergeCell ref="L58:X58"/>
    <mergeCell ref="L64:T64"/>
    <mergeCell ref="C41:C47"/>
    <mergeCell ref="F55:J55"/>
    <mergeCell ref="L55:P55"/>
    <mergeCell ref="R55:X55"/>
    <mergeCell ref="C55:D55"/>
    <mergeCell ref="L46:P46"/>
    <mergeCell ref="F62:J62"/>
    <mergeCell ref="L62:P62"/>
    <mergeCell ref="V61:X61"/>
    <mergeCell ref="F57:J57"/>
    <mergeCell ref="F63:J63"/>
    <mergeCell ref="L63:P63"/>
    <mergeCell ref="L56:X56"/>
    <mergeCell ref="R46:T46"/>
    <mergeCell ref="C32:D34"/>
  </mergeCells>
  <phoneticPr fontId="14"/>
  <conditionalFormatting sqref="E8:E9">
    <cfRule type="cellIs" dxfId="505" priority="243" stopIfTrue="1" operator="equal">
      <formula>(COUNTIF($E$8:$E$9,"○")=1)</formula>
    </cfRule>
  </conditionalFormatting>
  <conditionalFormatting sqref="E10:E11">
    <cfRule type="expression" dxfId="504" priority="24" stopIfTrue="1">
      <formula>($E$45="")*($I$45="")</formula>
    </cfRule>
  </conditionalFormatting>
  <conditionalFormatting sqref="E12">
    <cfRule type="expression" dxfId="503" priority="89" stopIfTrue="1">
      <formula>(#REF!="")*(#REF!="")</formula>
    </cfRule>
  </conditionalFormatting>
  <conditionalFormatting sqref="E17 K17">
    <cfRule type="expression" dxfId="502" priority="59" stopIfTrue="1">
      <formula>($E$12&lt;&gt;"")*($E$17="")*($K$17="")</formula>
    </cfRule>
  </conditionalFormatting>
  <conditionalFormatting sqref="E18">
    <cfRule type="cellIs" dxfId="501" priority="80" stopIfTrue="1" operator="equal">
      <formula>""</formula>
    </cfRule>
  </conditionalFormatting>
  <conditionalFormatting sqref="E20">
    <cfRule type="cellIs" dxfId="500" priority="150" stopIfTrue="1" operator="equal">
      <formula>""</formula>
    </cfRule>
  </conditionalFormatting>
  <conditionalFormatting sqref="E22:E31">
    <cfRule type="cellIs" dxfId="499" priority="152" stopIfTrue="1" operator="equal">
      <formula>""</formula>
    </cfRule>
  </conditionalFormatting>
  <conditionalFormatting sqref="E42 K42 Q42">
    <cfRule type="expression" dxfId="498" priority="104" stopIfTrue="1">
      <formula>($E$42="")*($K$42="")*($Q$42="")</formula>
    </cfRule>
  </conditionalFormatting>
  <conditionalFormatting sqref="E45">
    <cfRule type="expression" dxfId="497" priority="57" stopIfTrue="1">
      <formula>($E$45="")*($I$45="")</formula>
    </cfRule>
  </conditionalFormatting>
  <conditionalFormatting sqref="E46">
    <cfRule type="expression" dxfId="496" priority="55" stopIfTrue="1">
      <formula>($E$46="")*($K$46="")*($Q$46="")</formula>
    </cfRule>
  </conditionalFormatting>
  <conditionalFormatting sqref="E47">
    <cfRule type="cellIs" dxfId="495" priority="17" stopIfTrue="1" operator="equal">
      <formula>""</formula>
    </cfRule>
  </conditionalFormatting>
  <conditionalFormatting sqref="E48">
    <cfRule type="expression" dxfId="494" priority="51" stopIfTrue="1">
      <formula>($E$48="")*($Q$48="")</formula>
    </cfRule>
  </conditionalFormatting>
  <conditionalFormatting sqref="E50">
    <cfRule type="expression" dxfId="493" priority="19" stopIfTrue="1">
      <formula>($E$48="")*($Q$48="")</formula>
    </cfRule>
  </conditionalFormatting>
  <conditionalFormatting sqref="E54">
    <cfRule type="expression" dxfId="492" priority="49" stopIfTrue="1">
      <formula>($E$54="")*($O$54="")</formula>
    </cfRule>
  </conditionalFormatting>
  <conditionalFormatting sqref="E55">
    <cfRule type="cellIs" dxfId="491" priority="14" stopIfTrue="1" operator="equal">
      <formula>""</formula>
    </cfRule>
  </conditionalFormatting>
  <conditionalFormatting sqref="E56 K56">
    <cfRule type="expression" dxfId="490" priority="116" stopIfTrue="1">
      <formula>($E$56="")*($K$56="")</formula>
    </cfRule>
  </conditionalFormatting>
  <conditionalFormatting sqref="E57 K57">
    <cfRule type="expression" dxfId="489" priority="115" stopIfTrue="1">
      <formula>($E$57="")*($K$57="")</formula>
    </cfRule>
  </conditionalFormatting>
  <conditionalFormatting sqref="E58 K58">
    <cfRule type="expression" dxfId="488" priority="114" stopIfTrue="1">
      <formula>($E$58="")*($K$58="")</formula>
    </cfRule>
  </conditionalFormatting>
  <conditionalFormatting sqref="E59 K59">
    <cfRule type="expression" dxfId="487" priority="113" stopIfTrue="1">
      <formula>($E$59="")*($K$59="")</formula>
    </cfRule>
  </conditionalFormatting>
  <conditionalFormatting sqref="E60 K60">
    <cfRule type="expression" dxfId="486" priority="112" stopIfTrue="1">
      <formula>($E$60="")*($K$60="")</formula>
    </cfRule>
  </conditionalFormatting>
  <conditionalFormatting sqref="E61">
    <cfRule type="expression" dxfId="485" priority="73" stopIfTrue="1">
      <formula>($E$61="")*($K$61="")*($Q$61="")</formula>
    </cfRule>
  </conditionalFormatting>
  <conditionalFormatting sqref="E62">
    <cfRule type="expression" dxfId="484" priority="74" stopIfTrue="1">
      <formula>($E$62="")*($K$62="")*($Q$62="")</formula>
    </cfRule>
  </conditionalFormatting>
  <conditionalFormatting sqref="E63 K63 Q63">
    <cfRule type="expression" dxfId="483" priority="109" stopIfTrue="1">
      <formula>($E$63="")*($K$63="")*($Q$63="")</formula>
    </cfRule>
  </conditionalFormatting>
  <conditionalFormatting sqref="E64">
    <cfRule type="expression" dxfId="482" priority="66" stopIfTrue="1">
      <formula>($E$64="")*($K$64="")*($U$64="")</formula>
    </cfRule>
  </conditionalFormatting>
  <conditionalFormatting sqref="E69">
    <cfRule type="cellIs" dxfId="481" priority="1" stopIfTrue="1" operator="equal">
      <formula>""</formula>
    </cfRule>
  </conditionalFormatting>
  <conditionalFormatting sqref="E70:E71">
    <cfRule type="expression" dxfId="480" priority="3" stopIfTrue="1">
      <formula>($E70="")*($V70="")</formula>
    </cfRule>
  </conditionalFormatting>
  <conditionalFormatting sqref="E72">
    <cfRule type="cellIs" dxfId="479" priority="118" stopIfTrue="1" operator="equal">
      <formula>""</formula>
    </cfRule>
  </conditionalFormatting>
  <conditionalFormatting sqref="E73">
    <cfRule type="expression" dxfId="478" priority="32" stopIfTrue="1">
      <formula>($E$73="")*($K$73="")*($Q$73="")</formula>
    </cfRule>
  </conditionalFormatting>
  <conditionalFormatting sqref="E74">
    <cfRule type="expression" dxfId="477" priority="60" stopIfTrue="1">
      <formula>($E$74="")*($Q$74="")</formula>
    </cfRule>
  </conditionalFormatting>
  <conditionalFormatting sqref="E75">
    <cfRule type="expression" dxfId="476" priority="43" stopIfTrue="1">
      <formula>($E$75="")*($U$75="")</formula>
    </cfRule>
  </conditionalFormatting>
  <conditionalFormatting sqref="E76">
    <cfRule type="expression" dxfId="475" priority="76" stopIfTrue="1">
      <formula>($E$76="")*($K$76="")</formula>
    </cfRule>
  </conditionalFormatting>
  <conditionalFormatting sqref="E77">
    <cfRule type="expression" dxfId="474" priority="41" stopIfTrue="1">
      <formula>($E$77="")*($U$77="")</formula>
    </cfRule>
  </conditionalFormatting>
  <conditionalFormatting sqref="E78">
    <cfRule type="expression" dxfId="473" priority="40" stopIfTrue="1">
      <formula>($E$78="")*($U$78="")</formula>
    </cfRule>
  </conditionalFormatting>
  <conditionalFormatting sqref="E79:E86">
    <cfRule type="cellIs" dxfId="472" priority="173" stopIfTrue="1" operator="equal">
      <formula>""</formula>
    </cfRule>
  </conditionalFormatting>
  <conditionalFormatting sqref="E87">
    <cfRule type="expression" dxfId="471" priority="86" stopIfTrue="1">
      <formula>($E$87="")*($K$87="")*($Q$87="")</formula>
    </cfRule>
  </conditionalFormatting>
  <conditionalFormatting sqref="E91:E94">
    <cfRule type="cellIs" dxfId="470" priority="142" stopIfTrue="1" operator="equal">
      <formula>""</formula>
    </cfRule>
  </conditionalFormatting>
  <conditionalFormatting sqref="E95">
    <cfRule type="expression" dxfId="469" priority="140" stopIfTrue="1">
      <formula>($E$95="")*($Q$95="")</formula>
    </cfRule>
  </conditionalFormatting>
  <conditionalFormatting sqref="E98">
    <cfRule type="expression" dxfId="468" priority="143" stopIfTrue="1">
      <formula>($E$98="")*($O$98="")</formula>
    </cfRule>
  </conditionalFormatting>
  <conditionalFormatting sqref="E99:E100">
    <cfRule type="cellIs" dxfId="467" priority="135" stopIfTrue="1" operator="equal">
      <formula>""</formula>
    </cfRule>
  </conditionalFormatting>
  <conditionalFormatting sqref="F41">
    <cfRule type="cellIs" dxfId="466" priority="105" stopIfTrue="1" operator="equal">
      <formula>""</formula>
    </cfRule>
  </conditionalFormatting>
  <conditionalFormatting sqref="G35:G39 T35:T39">
    <cfRule type="cellIs" dxfId="465" priority="5" stopIfTrue="1" operator="equal">
      <formula>""</formula>
    </cfRule>
  </conditionalFormatting>
  <conditionalFormatting sqref="G40 I40">
    <cfRule type="expression" dxfId="464" priority="92" stopIfTrue="1">
      <formula>($G$40="")*($I$40="")</formula>
    </cfRule>
  </conditionalFormatting>
  <conditionalFormatting sqref="G32:H32">
    <cfRule type="cellIs" dxfId="463" priority="93" stopIfTrue="1" operator="equal">
      <formula>""</formula>
    </cfRule>
  </conditionalFormatting>
  <conditionalFormatting sqref="G34:H34">
    <cfRule type="cellIs" dxfId="462" priority="6" stopIfTrue="1" operator="equal">
      <formula>""</formula>
    </cfRule>
  </conditionalFormatting>
  <conditionalFormatting sqref="H89">
    <cfRule type="expression" dxfId="461" priority="87" stopIfTrue="1">
      <formula>($H$89="")*($Q$89="")</formula>
    </cfRule>
  </conditionalFormatting>
  <conditionalFormatting sqref="H90">
    <cfRule type="expression" dxfId="460" priority="83" stopIfTrue="1">
      <formula>($H$90="")*($Q$90="")</formula>
    </cfRule>
  </conditionalFormatting>
  <conditionalFormatting sqref="I44">
    <cfRule type="cellIs" dxfId="459" priority="94" stopIfTrue="1" operator="equal">
      <formula>""</formula>
    </cfRule>
  </conditionalFormatting>
  <conditionalFormatting sqref="I45">
    <cfRule type="expression" dxfId="458" priority="56" stopIfTrue="1">
      <formula>($E$45="")*($I$45="")</formula>
    </cfRule>
  </conditionalFormatting>
  <conditionalFormatting sqref="K46">
    <cfRule type="expression" dxfId="457" priority="54" stopIfTrue="1">
      <formula>($E$46="")*($K$46="")*($Q$46="")</formula>
    </cfRule>
  </conditionalFormatting>
  <conditionalFormatting sqref="K55">
    <cfRule type="cellIs" dxfId="456" priority="13" stopIfTrue="1" operator="equal">
      <formula>""</formula>
    </cfRule>
  </conditionalFormatting>
  <conditionalFormatting sqref="K61">
    <cfRule type="expression" dxfId="455" priority="71" stopIfTrue="1">
      <formula>($E$61="")*($K$61="")*($U$61="")</formula>
    </cfRule>
  </conditionalFormatting>
  <conditionalFormatting sqref="K62">
    <cfRule type="expression" dxfId="454" priority="72" stopIfTrue="1">
      <formula>($E$62="")*($K$62="")*($Q$62="")</formula>
    </cfRule>
  </conditionalFormatting>
  <conditionalFormatting sqref="K64">
    <cfRule type="expression" dxfId="453" priority="68" stopIfTrue="1">
      <formula>($E$64="")*($K$64="")*($U$64="")</formula>
    </cfRule>
  </conditionalFormatting>
  <conditionalFormatting sqref="K73">
    <cfRule type="expression" dxfId="452" priority="31" stopIfTrue="1">
      <formula>($E$73="")*($K$73="")*($Q$73="")</formula>
    </cfRule>
  </conditionalFormatting>
  <conditionalFormatting sqref="K76">
    <cfRule type="expression" dxfId="451" priority="75" stopIfTrue="1">
      <formula>($E$76="")*($U$76="")</formula>
    </cfRule>
  </conditionalFormatting>
  <conditionalFormatting sqref="K87">
    <cfRule type="expression" dxfId="450" priority="85" stopIfTrue="1">
      <formula>($E$87="")*($K$87="")*($Q$87="")</formula>
    </cfRule>
  </conditionalFormatting>
  <conditionalFormatting sqref="K49:Q49">
    <cfRule type="cellIs" dxfId="449" priority="22" stopIfTrue="1" operator="equal">
      <formula>""</formula>
    </cfRule>
  </conditionalFormatting>
  <conditionalFormatting sqref="L21:R21">
    <cfRule type="cellIs" dxfId="448" priority="153" stopIfTrue="1" operator="equal">
      <formula>""</formula>
    </cfRule>
  </conditionalFormatting>
  <conditionalFormatting sqref="L51:R53">
    <cfRule type="cellIs" dxfId="447" priority="23" stopIfTrue="1" operator="equal">
      <formula>""</formula>
    </cfRule>
  </conditionalFormatting>
  <conditionalFormatting sqref="L96:R97">
    <cfRule type="cellIs" dxfId="446" priority="18" stopIfTrue="1" operator="equal">
      <formula>""</formula>
    </cfRule>
  </conditionalFormatting>
  <conditionalFormatting sqref="M43">
    <cfRule type="cellIs" dxfId="445" priority="96" stopIfTrue="1" operator="equal">
      <formula>""</formula>
    </cfRule>
  </conditionalFormatting>
  <conditionalFormatting sqref="M45:W45">
    <cfRule type="cellIs" dxfId="444" priority="97" stopIfTrue="1" operator="equal">
      <formula>(COUNTIF($I$45,"○")&lt;1)</formula>
    </cfRule>
  </conditionalFormatting>
  <conditionalFormatting sqref="N40 P40">
    <cfRule type="expression" dxfId="443" priority="91" stopIfTrue="1">
      <formula>($N$40="")*($P$40="")</formula>
    </cfRule>
  </conditionalFormatting>
  <conditionalFormatting sqref="N50">
    <cfRule type="expression" dxfId="442" priority="20" stopIfTrue="1">
      <formula>($E$48="")*($Q$48="")</formula>
    </cfRule>
  </conditionalFormatting>
  <conditionalFormatting sqref="O54">
    <cfRule type="expression" dxfId="441" priority="79" stopIfTrue="1">
      <formula>($E$54="")*($O$54="")</formula>
    </cfRule>
  </conditionalFormatting>
  <conditionalFormatting sqref="O98">
    <cfRule type="expression" dxfId="440" priority="78" stopIfTrue="1">
      <formula>($E$98="")*($O$98="")</formula>
    </cfRule>
  </conditionalFormatting>
  <conditionalFormatting sqref="Q46">
    <cfRule type="expression" dxfId="439" priority="53" stopIfTrue="1">
      <formula>($E$46="")*($K$46="")*($Q$46="")</formula>
    </cfRule>
  </conditionalFormatting>
  <conditionalFormatting sqref="Q48">
    <cfRule type="expression" dxfId="438" priority="50" stopIfTrue="1">
      <formula>($E$48="")*($Q$48="")</formula>
    </cfRule>
  </conditionalFormatting>
  <conditionalFormatting sqref="Q55">
    <cfRule type="cellIs" dxfId="437" priority="12" stopIfTrue="1" operator="equal">
      <formula>""</formula>
    </cfRule>
  </conditionalFormatting>
  <conditionalFormatting sqref="Q62">
    <cfRule type="expression" dxfId="436" priority="70" stopIfTrue="1">
      <formula>($E$62="")*($K$62="")*($Q$62="")</formula>
    </cfRule>
  </conditionalFormatting>
  <conditionalFormatting sqref="Q73">
    <cfRule type="expression" dxfId="435" priority="30" stopIfTrue="1">
      <formula>($E$73="")*($K$73="")*($Q$73="")</formula>
    </cfRule>
  </conditionalFormatting>
  <conditionalFormatting sqref="Q74">
    <cfRule type="expression" dxfId="434" priority="44" stopIfTrue="1">
      <formula>($E$74="")*($Q$74="")</formula>
    </cfRule>
  </conditionalFormatting>
  <conditionalFormatting sqref="Q87">
    <cfRule type="expression" dxfId="433" priority="84" stopIfTrue="1">
      <formula>($E$87="")*($K$87="")*($Q$87="")</formula>
    </cfRule>
  </conditionalFormatting>
  <conditionalFormatting sqref="Q89">
    <cfRule type="expression" dxfId="432" priority="82" stopIfTrue="1">
      <formula>($H$89="")*($Q$89="")</formula>
    </cfRule>
  </conditionalFormatting>
  <conditionalFormatting sqref="Q90">
    <cfRule type="expression" dxfId="431" priority="81" stopIfTrue="1">
      <formula>($H$90="")*($Q$90="")</formula>
    </cfRule>
  </conditionalFormatting>
  <conditionalFormatting sqref="Q95">
    <cfRule type="expression" dxfId="430" priority="136" stopIfTrue="1">
      <formula>($E$95="")*($Q$95="")</formula>
    </cfRule>
  </conditionalFormatting>
  <conditionalFormatting sqref="T43">
    <cfRule type="cellIs" dxfId="429" priority="95" stopIfTrue="1" operator="equal">
      <formula>""</formula>
    </cfRule>
  </conditionalFormatting>
  <conditionalFormatting sqref="T62">
    <cfRule type="cellIs" dxfId="428" priority="48" stopIfTrue="1" operator="equal">
      <formula>(COUNTIF($Q$62,"○")&lt;1)</formula>
    </cfRule>
  </conditionalFormatting>
  <conditionalFormatting sqref="T63">
    <cfRule type="cellIs" dxfId="427" priority="47" stopIfTrue="1" operator="equal">
      <formula>(COUNTIF($Q$63,"○")&lt;1)</formula>
    </cfRule>
  </conditionalFormatting>
  <conditionalFormatting sqref="T73">
    <cfRule type="cellIs" dxfId="426" priority="35" stopIfTrue="1" operator="equal">
      <formula>(COUNTIF($Q$73,"○")&lt;1)</formula>
    </cfRule>
  </conditionalFormatting>
  <conditionalFormatting sqref="T74">
    <cfRule type="cellIs" dxfId="425" priority="36" stopIfTrue="1" operator="equal">
      <formula>(COUNTIF($Q$74,"○")&lt;1)</formula>
    </cfRule>
  </conditionalFormatting>
  <conditionalFormatting sqref="T75 V75:X75">
    <cfRule type="cellIs" dxfId="424" priority="121" stopIfTrue="1" operator="equal">
      <formula>(COUNTIF(#REF!,"○")&lt;1)</formula>
    </cfRule>
  </conditionalFormatting>
  <conditionalFormatting sqref="T4:X4 E67:E68">
    <cfRule type="cellIs" dxfId="423" priority="174" stopIfTrue="1" operator="equal">
      <formula>""</formula>
    </cfRule>
  </conditionalFormatting>
  <conditionalFormatting sqref="U40 W40">
    <cfRule type="expression" dxfId="422" priority="90" stopIfTrue="1">
      <formula>($U$40="")*($W$40="")</formula>
    </cfRule>
  </conditionalFormatting>
  <conditionalFormatting sqref="U61">
    <cfRule type="expression" dxfId="421" priority="69" stopIfTrue="1">
      <formula>($E$61="")*($K$61="")*($U$61="")</formula>
    </cfRule>
  </conditionalFormatting>
  <conditionalFormatting sqref="U64">
    <cfRule type="expression" dxfId="420" priority="67" stopIfTrue="1">
      <formula>($E$64="")*($K$64="")*($U$64="")</formula>
    </cfRule>
  </conditionalFormatting>
  <conditionalFormatting sqref="U75">
    <cfRule type="expression" dxfId="419" priority="42" stopIfTrue="1">
      <formula>($E$75="")*($U$75="")</formula>
    </cfRule>
  </conditionalFormatting>
  <conditionalFormatting sqref="U77">
    <cfRule type="expression" dxfId="418" priority="38" stopIfTrue="1">
      <formula>($E$77="")*($U$77="")</formula>
    </cfRule>
  </conditionalFormatting>
  <conditionalFormatting sqref="U78">
    <cfRule type="expression" dxfId="417" priority="39" stopIfTrue="1">
      <formula>($E$78="")*($U$78="")</formula>
    </cfRule>
  </conditionalFormatting>
  <conditionalFormatting sqref="U46:W47">
    <cfRule type="cellIs" dxfId="416" priority="52" stopIfTrue="1" operator="equal">
      <formula>(COUNTIF($Q$46,"○")&lt;1)</formula>
    </cfRule>
  </conditionalFormatting>
  <conditionalFormatting sqref="V70">
    <cfRule type="expression" dxfId="415" priority="2" stopIfTrue="1">
      <formula>($E70="")*($V70="")</formula>
    </cfRule>
  </conditionalFormatting>
  <dataValidations count="4">
    <dataValidation imeMode="off" allowBlank="1" showInputMessage="1" showErrorMessage="1" sqref="L21:S21 F41 N44:O44 T43 V44:W44 M43 L96:S97 L51:S53 K49:Q49 G32:H34 T35:T39" xr:uid="{00000000-0002-0000-0300-000000000000}"/>
    <dataValidation imeMode="hiragana" allowBlank="1" showInputMessage="1" showErrorMessage="1" sqref="T4:Y4 U46:W47 Y62:Y63 M45:W45 T73:T74 Y73:Y74 T62:T63 G35:O39" xr:uid="{00000000-0002-0000-0300-000001000000}"/>
    <dataValidation type="list" allowBlank="1" showInputMessage="1" showErrorMessage="1" sqref="E22:E31 E20 E98:E100 K73 Q73:Q74 U64 U61 Q62:Q63 E42 K42 Q42 I44:I45 Q48 O54 K17 G40 I40 N40 P40 U40 W40 Q89:Q90 K55:K64 N50 Q87 H89:H90 K87 E17:E18 K46 O98 E8:E11 E72:E87 U75 U77:U78 K76 Q95 E50 E91:E95 E45:E48 Q46 E54:E64 Q55 E67:E71 V70" xr:uid="{00000000-0002-0000-0300-000002000000}">
      <formula1>"○"</formula1>
    </dataValidation>
    <dataValidation type="list" allowBlank="1" showInputMessage="1" showErrorMessage="1" sqref="E12" xr:uid="{00000000-0002-0000-0300-000003000000}">
      <formula1>"✔"</formula1>
    </dataValidation>
  </dataValidations>
  <printOptions horizontalCentered="1"/>
  <pageMargins left="0.62992125984251968" right="0.62992125984251968" top="0.39370078740157483" bottom="0.39370078740157483" header="0" footer="0.19685039370078741"/>
  <pageSetup paperSize="9" scale="44" fitToHeight="0" orientation="portrait" r:id="rId1"/>
  <headerFooter scaleWithDoc="0">
    <oddFooter>&amp;R令和８年４月１日以降に申請する訓練科から適用</oddFooter>
  </headerFooter>
  <rowBreaks count="1" manualBreakCount="1">
    <brk id="64" max="24" man="1"/>
  </rowBreaks>
  <colBreaks count="1" manualBreakCount="1">
    <brk id="12" max="81"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S54"/>
  <sheetViews>
    <sheetView view="pageBreakPreview" zoomScaleNormal="85" zoomScaleSheetLayoutView="100" workbookViewId="0">
      <selection activeCell="B5" sqref="B5:S5"/>
    </sheetView>
  </sheetViews>
  <sheetFormatPr defaultColWidth="9" defaultRowHeight="13.5"/>
  <cols>
    <col min="1" max="1" width="23.25" style="6" customWidth="1"/>
    <col min="2" max="3" width="4.25" style="6" customWidth="1"/>
    <col min="4" max="4" width="8.5" style="6" customWidth="1"/>
    <col min="5" max="6" width="4.25" style="6" customWidth="1"/>
    <col min="7" max="7" width="8.5" style="6" customWidth="1"/>
    <col min="8" max="9" width="4.25" style="6" customWidth="1"/>
    <col min="10" max="10" width="8.5" style="6" customWidth="1"/>
    <col min="11" max="12" width="4.375" style="6" customWidth="1"/>
    <col min="13" max="13" width="8.5" style="6" customWidth="1"/>
    <col min="14" max="17" width="4.25" style="6" customWidth="1"/>
    <col min="18" max="19" width="8.5" style="6" customWidth="1"/>
    <col min="20" max="16384" width="9" style="6"/>
  </cols>
  <sheetData>
    <row r="1" spans="1:19" ht="20.100000000000001" customHeight="1">
      <c r="S1" s="14" t="s">
        <v>99</v>
      </c>
    </row>
    <row r="2" spans="1:19" ht="20.100000000000001" customHeight="1">
      <c r="A2" s="1789" t="s">
        <v>100</v>
      </c>
      <c r="B2" s="1789"/>
      <c r="C2" s="1789"/>
      <c r="D2" s="1789"/>
      <c r="E2" s="1789"/>
      <c r="F2" s="1789"/>
      <c r="G2" s="1789"/>
      <c r="H2" s="1789"/>
      <c r="I2" s="1789"/>
      <c r="J2" s="1789"/>
      <c r="K2" s="1789"/>
      <c r="L2" s="1789"/>
      <c r="M2" s="1789"/>
      <c r="N2" s="1789"/>
      <c r="O2" s="1789"/>
      <c r="P2" s="1789"/>
      <c r="Q2" s="1789"/>
      <c r="R2" s="1789"/>
      <c r="S2" s="1789"/>
    </row>
    <row r="3" spans="1:19" ht="21.75" customHeight="1">
      <c r="A3" s="15" t="s">
        <v>101</v>
      </c>
      <c r="S3" s="16"/>
    </row>
    <row r="4" spans="1:19" ht="25.5" customHeight="1">
      <c r="A4" s="17" t="s">
        <v>102</v>
      </c>
      <c r="B4" s="1790" t="str">
        <f>IF(様式1!F44="","",様式1!F44)</f>
        <v/>
      </c>
      <c r="C4" s="1791"/>
      <c r="D4" s="1791"/>
      <c r="E4" s="1791"/>
      <c r="F4" s="1791"/>
      <c r="G4" s="1791"/>
      <c r="H4" s="1791"/>
      <c r="I4" s="1791"/>
      <c r="J4" s="1791"/>
      <c r="K4" s="18" t="str">
        <f>IF(B4="初回","✔","")</f>
        <v/>
      </c>
      <c r="L4" s="1792" t="s">
        <v>103</v>
      </c>
      <c r="M4" s="1792"/>
      <c r="N4" s="1792"/>
      <c r="O4" s="1792"/>
      <c r="P4" s="1792"/>
      <c r="Q4" s="1792"/>
      <c r="R4" s="1792"/>
      <c r="S4" s="1793"/>
    </row>
    <row r="5" spans="1:19" ht="23.1" customHeight="1">
      <c r="A5" s="17" t="s">
        <v>104</v>
      </c>
      <c r="B5" s="1794" t="str">
        <f>IF(様式1!L10="","",様式1!L10)</f>
        <v/>
      </c>
      <c r="C5" s="1792"/>
      <c r="D5" s="1792"/>
      <c r="E5" s="1792"/>
      <c r="F5" s="1792"/>
      <c r="G5" s="1792"/>
      <c r="H5" s="1792"/>
      <c r="I5" s="1792"/>
      <c r="J5" s="1792"/>
      <c r="K5" s="1792"/>
      <c r="L5" s="1792"/>
      <c r="M5" s="1792"/>
      <c r="N5" s="1792"/>
      <c r="O5" s="1792"/>
      <c r="P5" s="1792"/>
      <c r="Q5" s="1792"/>
      <c r="R5" s="1792"/>
      <c r="S5" s="1793"/>
    </row>
    <row r="6" spans="1:19" ht="23.1" customHeight="1">
      <c r="A6" s="17" t="s">
        <v>105</v>
      </c>
      <c r="B6" s="1794" t="str">
        <f>IF(様式1!L11="","",様式1!L11)</f>
        <v/>
      </c>
      <c r="C6" s="1792"/>
      <c r="D6" s="1792"/>
      <c r="E6" s="1792"/>
      <c r="F6" s="1792"/>
      <c r="G6" s="1792"/>
      <c r="H6" s="1792"/>
      <c r="I6" s="1792"/>
      <c r="J6" s="1792"/>
      <c r="K6" s="1792"/>
      <c r="L6" s="1792"/>
      <c r="M6" s="1792"/>
      <c r="N6" s="1792"/>
      <c r="O6" s="1792"/>
      <c r="P6" s="1792"/>
      <c r="Q6" s="1792"/>
      <c r="R6" s="1792"/>
      <c r="S6" s="1793"/>
    </row>
    <row r="7" spans="1:19" ht="23.1" customHeight="1">
      <c r="A7" s="271" t="s">
        <v>410</v>
      </c>
      <c r="B7" s="1800" t="str">
        <f>IF(様式1!F46="","",様式1!F46)</f>
        <v/>
      </c>
      <c r="C7" s="1801"/>
      <c r="D7" s="1801"/>
      <c r="E7" s="1801"/>
      <c r="F7" s="1801"/>
      <c r="G7" s="1801"/>
      <c r="H7" s="1801"/>
      <c r="I7" s="1801"/>
      <c r="J7" s="1801"/>
      <c r="K7" s="1801"/>
      <c r="L7" s="1801"/>
      <c r="M7" s="1801"/>
      <c r="N7" s="1801"/>
      <c r="O7" s="1801"/>
      <c r="P7" s="1801"/>
      <c r="Q7" s="1801"/>
      <c r="R7" s="1801"/>
      <c r="S7" s="1802"/>
    </row>
    <row r="8" spans="1:19" ht="23.25" customHeight="1">
      <c r="A8" s="19" t="s">
        <v>106</v>
      </c>
      <c r="B8" s="1795"/>
      <c r="C8" s="1796"/>
      <c r="D8" s="20" t="s">
        <v>107</v>
      </c>
      <c r="E8" s="1796"/>
      <c r="F8" s="1796"/>
      <c r="G8" s="1796"/>
      <c r="H8" s="1797" t="s">
        <v>107</v>
      </c>
      <c r="I8" s="1797"/>
      <c r="J8" s="1156"/>
      <c r="K8" s="1798"/>
      <c r="L8" s="1798"/>
      <c r="M8" s="1798"/>
      <c r="N8" s="1798"/>
      <c r="O8" s="1798"/>
      <c r="P8" s="1798"/>
      <c r="Q8" s="1798"/>
      <c r="R8" s="1798"/>
      <c r="S8" s="1799"/>
    </row>
    <row r="9" spans="1:19" ht="23.1" customHeight="1">
      <c r="A9" s="21" t="s">
        <v>108</v>
      </c>
      <c r="B9" s="22" t="s">
        <v>109</v>
      </c>
      <c r="C9" s="1811" t="str">
        <f>IF(様式1!$J$9="","",様式1!$J$9)</f>
        <v/>
      </c>
      <c r="D9" s="1811"/>
      <c r="E9" s="1811" t="str">
        <f>IF(様式1!$L$9="","",様式1!$L$9)</f>
        <v/>
      </c>
      <c r="F9" s="1811"/>
      <c r="G9" s="1811"/>
      <c r="H9" s="1811"/>
      <c r="I9" s="1811"/>
      <c r="J9" s="1811"/>
      <c r="K9" s="1811"/>
      <c r="L9" s="1811"/>
      <c r="M9" s="1811"/>
      <c r="N9" s="1811"/>
      <c r="O9" s="1811"/>
      <c r="P9" s="1811"/>
      <c r="Q9" s="1811"/>
      <c r="R9" s="1811"/>
      <c r="S9" s="1812"/>
    </row>
    <row r="10" spans="1:19" ht="23.1" customHeight="1">
      <c r="A10" s="23"/>
      <c r="B10" s="1813"/>
      <c r="C10" s="1814"/>
      <c r="D10" s="1814"/>
      <c r="E10" s="1814" t="s">
        <v>110</v>
      </c>
      <c r="F10" s="1814"/>
      <c r="G10" s="1815"/>
      <c r="H10" s="1815"/>
      <c r="I10" s="1815"/>
      <c r="J10" s="11" t="s">
        <v>111</v>
      </c>
      <c r="K10" s="1814" t="s">
        <v>112</v>
      </c>
      <c r="L10" s="1814"/>
      <c r="M10" s="1816"/>
      <c r="N10" s="1816"/>
      <c r="O10" s="1816"/>
      <c r="P10" s="1816"/>
      <c r="Q10" s="1816"/>
      <c r="R10" s="1816"/>
      <c r="S10" s="1817"/>
    </row>
    <row r="11" spans="1:19" ht="30.75" customHeight="1">
      <c r="A11" s="24" t="s">
        <v>546</v>
      </c>
      <c r="B11" s="1794" t="s">
        <v>113</v>
      </c>
      <c r="C11" s="1792"/>
      <c r="D11" s="1792"/>
      <c r="E11" s="1792" t="str">
        <f>IF(様式1!M13="","",様式1!M13)</f>
        <v/>
      </c>
      <c r="F11" s="1792"/>
      <c r="G11" s="1792"/>
      <c r="H11" s="1792"/>
      <c r="I11" s="1792"/>
      <c r="J11" s="1792"/>
      <c r="K11" s="1792"/>
      <c r="L11" s="1792"/>
      <c r="M11" s="313"/>
      <c r="N11" s="1803"/>
      <c r="O11" s="1803"/>
      <c r="P11" s="1803"/>
      <c r="Q11" s="1803"/>
      <c r="R11" s="1803"/>
      <c r="S11" s="1804"/>
    </row>
    <row r="12" spans="1:19" ht="23.1" customHeight="1">
      <c r="A12" s="17" t="s">
        <v>114</v>
      </c>
      <c r="B12" s="1805"/>
      <c r="C12" s="1806"/>
      <c r="D12" s="1463"/>
      <c r="E12" s="1807" t="s">
        <v>115</v>
      </c>
      <c r="F12" s="1807"/>
      <c r="G12" s="1463"/>
      <c r="H12" s="1807" t="s">
        <v>116</v>
      </c>
      <c r="I12" s="1807"/>
      <c r="J12" s="1463"/>
      <c r="K12" s="1808" t="s">
        <v>117</v>
      </c>
      <c r="L12" s="1808"/>
      <c r="M12" s="1809"/>
      <c r="N12" s="1809"/>
      <c r="O12" s="1809"/>
      <c r="P12" s="1809"/>
      <c r="Q12" s="1809"/>
      <c r="R12" s="1809"/>
      <c r="S12" s="1810"/>
    </row>
    <row r="13" spans="1:19" ht="15" customHeight="1">
      <c r="A13" s="1827" t="s">
        <v>118</v>
      </c>
      <c r="B13" s="1"/>
      <c r="C13" s="1820" t="s">
        <v>119</v>
      </c>
      <c r="D13" s="1818"/>
      <c r="E13" s="1"/>
      <c r="F13" s="1820" t="s">
        <v>478</v>
      </c>
      <c r="G13" s="1818"/>
      <c r="H13" s="1"/>
      <c r="I13" s="1820" t="s">
        <v>479</v>
      </c>
      <c r="J13" s="1818"/>
      <c r="K13" s="1"/>
      <c r="L13" s="1820" t="s">
        <v>480</v>
      </c>
      <c r="M13" s="1818"/>
      <c r="N13" s="1"/>
      <c r="O13" s="1820" t="s">
        <v>481</v>
      </c>
      <c r="P13" s="1818"/>
      <c r="Q13" s="1818"/>
      <c r="R13" s="1818"/>
      <c r="S13" s="1819"/>
    </row>
    <row r="14" spans="1:19" ht="15" customHeight="1">
      <c r="A14" s="1828"/>
      <c r="B14" s="1"/>
      <c r="C14" s="1820" t="s">
        <v>482</v>
      </c>
      <c r="D14" s="1818"/>
      <c r="E14" s="1"/>
      <c r="F14" s="1821" t="s">
        <v>483</v>
      </c>
      <c r="G14" s="1822"/>
      <c r="H14" s="1"/>
      <c r="I14" s="1820" t="s">
        <v>484</v>
      </c>
      <c r="J14" s="1818"/>
      <c r="K14" s="1"/>
      <c r="L14" s="1822" t="s">
        <v>485</v>
      </c>
      <c r="M14" s="1822"/>
      <c r="N14" s="1822"/>
      <c r="O14" s="1"/>
      <c r="P14" s="1818" t="s">
        <v>486</v>
      </c>
      <c r="Q14" s="1818"/>
      <c r="R14" s="1818"/>
      <c r="S14" s="1819"/>
    </row>
    <row r="15" spans="1:19" ht="15" customHeight="1">
      <c r="A15" s="1829"/>
      <c r="B15" s="1"/>
      <c r="C15" s="1820" t="s">
        <v>487</v>
      </c>
      <c r="D15" s="1818"/>
      <c r="E15" s="1"/>
      <c r="F15" s="1821" t="s">
        <v>488</v>
      </c>
      <c r="G15" s="1822"/>
      <c r="H15" s="1"/>
      <c r="I15" s="1818" t="s">
        <v>489</v>
      </c>
      <c r="J15" s="1818"/>
      <c r="K15" s="1823"/>
      <c r="L15" s="1823"/>
      <c r="M15" s="1823"/>
      <c r="N15" s="1823"/>
      <c r="O15" s="1823"/>
      <c r="P15" s="1823"/>
      <c r="Q15" s="1823"/>
      <c r="R15" s="1823"/>
      <c r="S15" s="270" t="s">
        <v>490</v>
      </c>
    </row>
    <row r="16" spans="1:19" ht="23.1" customHeight="1">
      <c r="A16" s="17" t="s">
        <v>120</v>
      </c>
      <c r="B16" s="1824"/>
      <c r="C16" s="1825"/>
      <c r="D16" s="1825"/>
      <c r="E16" s="1825"/>
      <c r="F16" s="1825"/>
      <c r="G16" s="1825"/>
      <c r="H16" s="1825"/>
      <c r="I16" s="1825"/>
      <c r="J16" s="1825"/>
      <c r="K16" s="1825"/>
      <c r="L16" s="1825"/>
      <c r="M16" s="1825"/>
      <c r="N16" s="1825"/>
      <c r="O16" s="1825"/>
      <c r="P16" s="1825"/>
      <c r="Q16" s="1825"/>
      <c r="R16" s="1825"/>
      <c r="S16" s="1826"/>
    </row>
    <row r="17" spans="1:19" s="25" customFormat="1" ht="51" customHeight="1">
      <c r="A17" s="1830" t="s">
        <v>121</v>
      </c>
      <c r="B17" s="1830"/>
      <c r="C17" s="1830"/>
      <c r="D17" s="1830"/>
      <c r="E17" s="1831" t="s">
        <v>122</v>
      </c>
      <c r="F17" s="1831"/>
      <c r="G17" s="1832"/>
      <c r="H17" s="1832"/>
      <c r="I17" s="1832"/>
      <c r="J17" s="1832"/>
      <c r="K17" s="1832"/>
      <c r="L17" s="1832"/>
      <c r="M17" s="1832"/>
      <c r="N17" s="1832"/>
      <c r="O17" s="1832"/>
      <c r="P17" s="1832"/>
      <c r="Q17" s="1832"/>
      <c r="R17" s="1832"/>
      <c r="S17" s="1832"/>
    </row>
    <row r="18" spans="1:19" s="25" customFormat="1" ht="12" customHeight="1">
      <c r="A18" s="26"/>
      <c r="D18" s="27"/>
      <c r="E18" s="28" t="s">
        <v>123</v>
      </c>
      <c r="F18" s="28"/>
      <c r="H18" s="29"/>
      <c r="I18" s="29"/>
      <c r="J18" s="29"/>
      <c r="K18" s="29"/>
      <c r="L18" s="29"/>
      <c r="M18" s="29"/>
      <c r="N18" s="29"/>
      <c r="O18" s="29"/>
      <c r="P18" s="29"/>
      <c r="Q18" s="29"/>
      <c r="R18" s="29"/>
      <c r="S18" s="29"/>
    </row>
    <row r="19" spans="1:19" ht="12" customHeight="1">
      <c r="A19" s="30"/>
      <c r="B19" s="31"/>
      <c r="C19" s="31"/>
      <c r="D19" s="31"/>
      <c r="E19" s="31"/>
      <c r="F19" s="31"/>
      <c r="G19" s="31"/>
      <c r="H19" s="31"/>
      <c r="I19" s="31"/>
      <c r="J19" s="31"/>
      <c r="K19" s="31"/>
      <c r="L19" s="31"/>
      <c r="M19" s="31"/>
      <c r="N19" s="31"/>
      <c r="O19" s="31"/>
      <c r="P19" s="31"/>
      <c r="Q19" s="31"/>
      <c r="R19" s="31"/>
      <c r="S19" s="31"/>
    </row>
    <row r="20" spans="1:19">
      <c r="A20" s="15" t="s">
        <v>124</v>
      </c>
      <c r="E20" s="32"/>
      <c r="F20" s="32"/>
    </row>
    <row r="21" spans="1:19" ht="23.1" customHeight="1">
      <c r="A21" s="17" t="s">
        <v>125</v>
      </c>
      <c r="B21" s="1794" t="str">
        <f>IF(様式1!F40="","",様式1!F40)</f>
        <v/>
      </c>
      <c r="C21" s="1792"/>
      <c r="D21" s="1792"/>
      <c r="E21" s="1792"/>
      <c r="F21" s="1792"/>
      <c r="G21" s="1792"/>
      <c r="H21" s="1792"/>
      <c r="I21" s="1792"/>
      <c r="J21" s="1792"/>
      <c r="K21" s="1792"/>
      <c r="L21" s="1792"/>
      <c r="M21" s="1792"/>
      <c r="N21" s="1792"/>
      <c r="O21" s="1792"/>
      <c r="P21" s="1792"/>
      <c r="Q21" s="1792"/>
      <c r="R21" s="1792"/>
      <c r="S21" s="1793"/>
    </row>
    <row r="22" spans="1:19" ht="23.1" customHeight="1">
      <c r="A22" s="33" t="s">
        <v>126</v>
      </c>
      <c r="B22" s="22" t="s">
        <v>109</v>
      </c>
      <c r="C22" s="1811" t="str">
        <f>IF(様式1!F41="","",様式1!F41)</f>
        <v/>
      </c>
      <c r="D22" s="1811"/>
      <c r="E22" s="1811" t="str">
        <f>様式1!H41&amp;"　"&amp;様式1!H42</f>
        <v>　</v>
      </c>
      <c r="F22" s="1811"/>
      <c r="G22" s="1811"/>
      <c r="H22" s="1811"/>
      <c r="I22" s="1811"/>
      <c r="J22" s="1811"/>
      <c r="K22" s="1811"/>
      <c r="L22" s="1811"/>
      <c r="M22" s="1811"/>
      <c r="N22" s="1811"/>
      <c r="O22" s="1811"/>
      <c r="P22" s="1811"/>
      <c r="Q22" s="1811"/>
      <c r="R22" s="1811"/>
      <c r="S22" s="1812"/>
    </row>
    <row r="23" spans="1:19" ht="23.1" customHeight="1">
      <c r="A23" s="34" t="s">
        <v>108</v>
      </c>
      <c r="B23" s="35"/>
      <c r="C23" s="11"/>
      <c r="D23" s="11"/>
      <c r="E23" s="1833" t="s">
        <v>110</v>
      </c>
      <c r="F23" s="1833"/>
      <c r="G23" s="1815"/>
      <c r="H23" s="1815"/>
      <c r="I23" s="1815"/>
      <c r="J23" s="11" t="s">
        <v>111</v>
      </c>
      <c r="K23" s="1814" t="s">
        <v>112</v>
      </c>
      <c r="L23" s="1814"/>
      <c r="M23" s="1816"/>
      <c r="N23" s="1816"/>
      <c r="O23" s="1816"/>
      <c r="P23" s="1816"/>
      <c r="Q23" s="1816"/>
      <c r="R23" s="1816"/>
      <c r="S23" s="1817"/>
    </row>
    <row r="24" spans="1:19" ht="23.1" customHeight="1">
      <c r="A24" s="17" t="s">
        <v>127</v>
      </c>
      <c r="B24" s="1834"/>
      <c r="C24" s="1835"/>
      <c r="D24" s="1835"/>
      <c r="E24" s="1835"/>
      <c r="F24" s="1835"/>
      <c r="G24" s="1835"/>
      <c r="H24" s="1835"/>
      <c r="I24" s="1835"/>
      <c r="J24" s="1835"/>
      <c r="K24" s="1835"/>
      <c r="L24" s="1835"/>
      <c r="M24" s="1835"/>
      <c r="N24" s="1835"/>
      <c r="O24" s="1835"/>
      <c r="P24" s="1835"/>
      <c r="Q24" s="1835"/>
      <c r="R24" s="1835"/>
      <c r="S24" s="1836"/>
    </row>
    <row r="25" spans="1:19" ht="20.100000000000001" customHeight="1"/>
    <row r="26" spans="1:19" ht="20.100000000000001" customHeight="1"/>
    <row r="27" spans="1:19" ht="20.100000000000001" customHeight="1">
      <c r="A27" s="1837" t="s">
        <v>128</v>
      </c>
      <c r="B27" s="1838"/>
      <c r="C27" s="1838"/>
      <c r="D27" s="1838"/>
      <c r="E27" s="1838"/>
      <c r="F27" s="1838"/>
      <c r="G27" s="1838"/>
      <c r="H27" s="1838"/>
      <c r="I27" s="1838"/>
      <c r="J27" s="1838"/>
      <c r="K27" s="1838"/>
      <c r="L27" s="1838"/>
      <c r="M27" s="1838"/>
      <c r="N27" s="1838"/>
      <c r="O27" s="1838"/>
      <c r="P27" s="1838"/>
      <c r="Q27" s="1838"/>
      <c r="R27" s="1838"/>
      <c r="S27" s="1838"/>
    </row>
    <row r="28" spans="1:19" ht="20.100000000000001" customHeight="1">
      <c r="A28" s="1839" t="s">
        <v>129</v>
      </c>
      <c r="B28" s="1840"/>
      <c r="C28" s="1841"/>
      <c r="D28" s="1839" t="s">
        <v>130</v>
      </c>
      <c r="E28" s="1840"/>
      <c r="F28" s="1840"/>
      <c r="G28" s="1840"/>
      <c r="H28" s="1840"/>
      <c r="I28" s="1840"/>
      <c r="J28" s="1840"/>
      <c r="K28" s="1840"/>
      <c r="L28" s="1841"/>
      <c r="M28" s="1845" t="s">
        <v>131</v>
      </c>
      <c r="N28" s="1845"/>
      <c r="O28" s="1845"/>
      <c r="P28" s="1846" t="s">
        <v>132</v>
      </c>
      <c r="Q28" s="1847"/>
      <c r="R28" s="1827" t="s">
        <v>133</v>
      </c>
      <c r="S28" s="1827" t="s">
        <v>134</v>
      </c>
    </row>
    <row r="29" spans="1:19" ht="20.100000000000001" customHeight="1">
      <c r="A29" s="1842"/>
      <c r="B29" s="1843"/>
      <c r="C29" s="1844"/>
      <c r="D29" s="1842"/>
      <c r="E29" s="1843"/>
      <c r="F29" s="1843"/>
      <c r="G29" s="1843"/>
      <c r="H29" s="1843"/>
      <c r="I29" s="1843"/>
      <c r="J29" s="1843"/>
      <c r="K29" s="1843"/>
      <c r="L29" s="1844"/>
      <c r="M29" s="36" t="s">
        <v>135</v>
      </c>
      <c r="N29" s="1854" t="s">
        <v>136</v>
      </c>
      <c r="O29" s="1854"/>
      <c r="P29" s="1848"/>
      <c r="Q29" s="1849"/>
      <c r="R29" s="1829"/>
      <c r="S29" s="1829"/>
    </row>
    <row r="30" spans="1:19" ht="20.100000000000001" customHeight="1">
      <c r="A30" s="1855"/>
      <c r="B30" s="1856"/>
      <c r="C30" s="1857"/>
      <c r="D30" s="1855"/>
      <c r="E30" s="1856"/>
      <c r="F30" s="1856"/>
      <c r="G30" s="1856"/>
      <c r="H30" s="1856"/>
      <c r="I30" s="1856"/>
      <c r="J30" s="1856"/>
      <c r="K30" s="1856"/>
      <c r="L30" s="1857"/>
      <c r="M30" s="1157"/>
      <c r="N30" s="1858"/>
      <c r="O30" s="1859"/>
      <c r="P30" s="1860"/>
      <c r="Q30" s="1861"/>
      <c r="R30" s="1158"/>
      <c r="S30" s="1158"/>
    </row>
    <row r="31" spans="1:19" ht="19.5" customHeight="1">
      <c r="A31" s="1831" t="s">
        <v>137</v>
      </c>
      <c r="B31" s="1850"/>
      <c r="C31" s="1850"/>
      <c r="D31" s="1850"/>
      <c r="E31" s="1850"/>
      <c r="F31" s="1850"/>
      <c r="G31" s="1850"/>
      <c r="H31" s="1850"/>
      <c r="I31" s="1850"/>
      <c r="J31" s="1850"/>
      <c r="K31" s="1850"/>
      <c r="L31" s="1850"/>
      <c r="M31" s="1850"/>
      <c r="N31" s="1850"/>
      <c r="O31" s="1850"/>
      <c r="P31" s="1850"/>
      <c r="Q31" s="1850"/>
      <c r="R31" s="1850"/>
      <c r="S31" s="1850"/>
    </row>
    <row r="32" spans="1:19" ht="19.5" customHeight="1">
      <c r="A32" s="1851" t="s">
        <v>138</v>
      </c>
      <c r="B32" s="1852"/>
      <c r="C32" s="1852"/>
      <c r="D32" s="1852"/>
      <c r="E32" s="1852"/>
      <c r="F32" s="1852"/>
      <c r="G32" s="1852"/>
      <c r="H32" s="1852"/>
      <c r="I32" s="1852"/>
      <c r="J32" s="1852"/>
      <c r="K32" s="1852"/>
      <c r="L32" s="1852"/>
      <c r="M32" s="1852"/>
      <c r="N32" s="1852"/>
      <c r="O32" s="1852"/>
      <c r="P32" s="1852"/>
      <c r="Q32" s="1852"/>
      <c r="R32" s="1852"/>
      <c r="S32" s="1852"/>
    </row>
    <row r="33" spans="1:19" ht="16.5" customHeight="1">
      <c r="A33" s="428"/>
      <c r="B33" s="428"/>
      <c r="C33" s="428"/>
      <c r="D33" s="428" t="s">
        <v>1484</v>
      </c>
      <c r="E33" s="428"/>
      <c r="F33" s="428"/>
      <c r="G33" s="428"/>
      <c r="H33" s="428"/>
      <c r="I33" s="428"/>
      <c r="J33" s="428"/>
      <c r="K33" s="428"/>
      <c r="L33" s="428"/>
      <c r="M33" s="428"/>
      <c r="N33" s="428"/>
      <c r="O33" s="428"/>
      <c r="P33" s="428"/>
      <c r="Q33" s="428"/>
      <c r="R33" s="428"/>
      <c r="S33" s="428"/>
    </row>
    <row r="34" spans="1:19" s="8" customFormat="1" ht="16.5" customHeight="1">
      <c r="A34" s="37" t="s">
        <v>139</v>
      </c>
      <c r="B34" s="38"/>
      <c r="C34" s="38"/>
      <c r="D34" s="39"/>
      <c r="E34" s="39"/>
      <c r="F34" s="39"/>
      <c r="G34" s="39"/>
      <c r="H34" s="39"/>
      <c r="I34" s="39"/>
      <c r="J34" s="39"/>
      <c r="K34" s="40"/>
      <c r="L34" s="40"/>
      <c r="M34" s="11"/>
      <c r="N34" s="38"/>
      <c r="O34" s="38"/>
      <c r="P34" s="38"/>
      <c r="Q34" s="38"/>
      <c r="R34" s="38"/>
      <c r="S34" s="11"/>
    </row>
    <row r="35" spans="1:19" ht="22.5" customHeight="1">
      <c r="A35" s="41" t="s">
        <v>140</v>
      </c>
      <c r="B35" s="1824"/>
      <c r="C35" s="1825"/>
      <c r="D35" s="1825"/>
      <c r="E35" s="1825"/>
      <c r="F35" s="1825"/>
      <c r="G35" s="1825"/>
      <c r="H35" s="1825"/>
      <c r="I35" s="1825"/>
      <c r="J35" s="1825"/>
      <c r="K35" s="1825"/>
      <c r="L35" s="1825"/>
      <c r="M35" s="1825"/>
      <c r="N35" s="1825"/>
      <c r="O35" s="1825"/>
      <c r="P35" s="1825"/>
      <c r="Q35" s="1825"/>
      <c r="R35" s="1825"/>
      <c r="S35" s="1826"/>
    </row>
    <row r="36" spans="1:19" ht="22.5" customHeight="1">
      <c r="A36" s="41" t="s">
        <v>141</v>
      </c>
      <c r="B36" s="1824"/>
      <c r="C36" s="1825"/>
      <c r="D36" s="1825"/>
      <c r="E36" s="1825"/>
      <c r="F36" s="1825"/>
      <c r="G36" s="1825"/>
      <c r="H36" s="1825"/>
      <c r="I36" s="1825"/>
      <c r="J36" s="1825"/>
      <c r="K36" s="1825"/>
      <c r="L36" s="1825"/>
      <c r="M36" s="1825"/>
      <c r="N36" s="1825"/>
      <c r="O36" s="1825"/>
      <c r="P36" s="1825"/>
      <c r="Q36" s="1825"/>
      <c r="R36" s="1825"/>
      <c r="S36" s="1826"/>
    </row>
    <row r="37" spans="1:19" ht="15.75" customHeight="1">
      <c r="A37" s="12"/>
      <c r="B37" s="12"/>
      <c r="C37" s="12"/>
      <c r="D37" s="12"/>
      <c r="E37" s="12"/>
      <c r="F37" s="12"/>
      <c r="G37" s="12"/>
      <c r="H37" s="12"/>
      <c r="I37" s="12"/>
      <c r="J37" s="12"/>
      <c r="K37" s="12"/>
      <c r="L37" s="12"/>
      <c r="M37" s="12"/>
      <c r="N37" s="12"/>
      <c r="O37" s="12"/>
      <c r="P37" s="12"/>
      <c r="Q37" s="12"/>
      <c r="R37" s="12"/>
      <c r="S37" s="12"/>
    </row>
    <row r="38" spans="1:19" ht="19.5" customHeight="1">
      <c r="A38" s="6" t="s">
        <v>142</v>
      </c>
    </row>
    <row r="39" spans="1:19" ht="19.5" customHeight="1">
      <c r="A39" s="857" t="s">
        <v>1531</v>
      </c>
      <c r="B39" s="1824"/>
      <c r="C39" s="1825"/>
      <c r="D39" s="1825"/>
      <c r="E39" s="1825"/>
      <c r="F39" s="1825"/>
      <c r="G39" s="1825"/>
      <c r="H39" s="1825"/>
      <c r="I39" s="1825"/>
      <c r="J39" s="1825"/>
      <c r="K39" s="1853" t="s">
        <v>144</v>
      </c>
      <c r="L39" s="1798"/>
      <c r="M39" s="1798"/>
      <c r="N39" s="1798"/>
      <c r="O39" s="1798"/>
      <c r="P39" s="1824"/>
      <c r="Q39" s="1825"/>
      <c r="R39" s="1825"/>
      <c r="S39" s="42" t="s">
        <v>145</v>
      </c>
    </row>
    <row r="40" spans="1:19" ht="20.100000000000001" customHeight="1">
      <c r="A40" s="1873" t="s">
        <v>146</v>
      </c>
      <c r="B40" s="43" t="s">
        <v>147</v>
      </c>
      <c r="C40" s="44"/>
      <c r="D40" s="45"/>
      <c r="E40" s="1869"/>
      <c r="F40" s="1871"/>
      <c r="G40" s="1871"/>
      <c r="H40" s="1871"/>
      <c r="I40" s="1871"/>
      <c r="J40" s="1871"/>
      <c r="K40" s="1871"/>
      <c r="L40" s="1871"/>
      <c r="M40" s="1876" t="s">
        <v>148</v>
      </c>
      <c r="N40" s="1877"/>
      <c r="O40" s="1878"/>
      <c r="P40" s="1879"/>
      <c r="Q40" s="1880"/>
      <c r="R40" s="1880"/>
      <c r="S40" s="1881"/>
    </row>
    <row r="41" spans="1:19" ht="20.100000000000001" customHeight="1">
      <c r="A41" s="1874"/>
      <c r="B41" s="46" t="s">
        <v>149</v>
      </c>
      <c r="C41" s="47"/>
      <c r="D41" s="48"/>
      <c r="E41" s="1882"/>
      <c r="F41" s="1867"/>
      <c r="G41" s="1867"/>
      <c r="H41" s="1867"/>
      <c r="I41" s="1867"/>
      <c r="J41" s="1867"/>
      <c r="K41" s="1867"/>
      <c r="L41" s="1868"/>
      <c r="M41" s="1883" t="s">
        <v>150</v>
      </c>
      <c r="N41" s="1884"/>
      <c r="O41" s="1885"/>
      <c r="P41" s="1886"/>
      <c r="Q41" s="1866"/>
      <c r="R41" s="1867"/>
      <c r="S41" s="1868"/>
    </row>
    <row r="42" spans="1:19" ht="20.100000000000001" customHeight="1">
      <c r="A42" s="1875"/>
      <c r="B42" s="49" t="s">
        <v>151</v>
      </c>
      <c r="C42" s="50"/>
      <c r="D42" s="51"/>
      <c r="E42" s="1159"/>
      <c r="F42" s="52" t="s">
        <v>152</v>
      </c>
      <c r="G42" s="10"/>
      <c r="H42" s="10"/>
      <c r="I42" s="10"/>
      <c r="J42" s="11"/>
      <c r="K42" s="11"/>
      <c r="L42" s="11"/>
      <c r="M42" s="1853" t="s">
        <v>153</v>
      </c>
      <c r="N42" s="1798"/>
      <c r="O42" s="1799"/>
      <c r="P42" s="1159"/>
      <c r="Q42" s="52" t="s">
        <v>154</v>
      </c>
      <c r="S42" s="53"/>
    </row>
    <row r="43" spans="1:19" ht="20.100000000000001" customHeight="1">
      <c r="A43" s="1895" t="s">
        <v>155</v>
      </c>
      <c r="B43" s="1457" t="s">
        <v>147</v>
      </c>
      <c r="C43" s="1458"/>
      <c r="D43" s="1459"/>
      <c r="E43" s="1869"/>
      <c r="F43" s="1870"/>
      <c r="G43" s="1870"/>
      <c r="H43" s="1870"/>
      <c r="I43" s="1870"/>
      <c r="J43" s="1871"/>
      <c r="K43" s="1871"/>
      <c r="L43" s="1871"/>
      <c r="M43" s="1890" t="s">
        <v>148</v>
      </c>
      <c r="N43" s="1891"/>
      <c r="O43" s="1892"/>
      <c r="P43" s="1893"/>
      <c r="Q43" s="1880"/>
      <c r="R43" s="1880"/>
      <c r="S43" s="1881"/>
    </row>
    <row r="44" spans="1:19" ht="20.100000000000001" customHeight="1">
      <c r="A44" s="1896"/>
      <c r="B44" s="1460" t="s">
        <v>149</v>
      </c>
      <c r="C44" s="1461"/>
      <c r="D44" s="1462"/>
      <c r="E44" s="1882"/>
      <c r="F44" s="1867"/>
      <c r="G44" s="1867"/>
      <c r="H44" s="1867"/>
      <c r="I44" s="1867"/>
      <c r="J44" s="1867"/>
      <c r="K44" s="1867"/>
      <c r="L44" s="1868"/>
      <c r="M44" s="1862" t="s">
        <v>150</v>
      </c>
      <c r="N44" s="1863"/>
      <c r="O44" s="1864"/>
      <c r="P44" s="1865"/>
      <c r="Q44" s="1866"/>
      <c r="R44" s="1867"/>
      <c r="S44" s="1868"/>
    </row>
    <row r="45" spans="1:19" ht="20.100000000000001" customHeight="1">
      <c r="A45" s="1896"/>
      <c r="B45" s="1457" t="s">
        <v>147</v>
      </c>
      <c r="C45" s="1458"/>
      <c r="D45" s="1459"/>
      <c r="E45" s="1869"/>
      <c r="F45" s="1870"/>
      <c r="G45" s="1870"/>
      <c r="H45" s="1870"/>
      <c r="I45" s="1870"/>
      <c r="J45" s="1871"/>
      <c r="K45" s="1870"/>
      <c r="L45" s="1872"/>
      <c r="M45" s="1890" t="s">
        <v>148</v>
      </c>
      <c r="N45" s="1891"/>
      <c r="O45" s="1892"/>
      <c r="P45" s="1893"/>
      <c r="Q45" s="1880"/>
      <c r="R45" s="1880"/>
      <c r="S45" s="1881"/>
    </row>
    <row r="46" spans="1:19" ht="20.100000000000001" customHeight="1">
      <c r="A46" s="1896"/>
      <c r="B46" s="1460" t="s">
        <v>149</v>
      </c>
      <c r="C46" s="1461"/>
      <c r="D46" s="1462"/>
      <c r="E46" s="1882"/>
      <c r="F46" s="1867"/>
      <c r="G46" s="1867"/>
      <c r="H46" s="1867"/>
      <c r="I46" s="1867"/>
      <c r="J46" s="1867"/>
      <c r="K46" s="1867"/>
      <c r="L46" s="1868"/>
      <c r="M46" s="1862" t="s">
        <v>150</v>
      </c>
      <c r="N46" s="1863"/>
      <c r="O46" s="1864"/>
      <c r="P46" s="1865"/>
      <c r="Q46" s="1866"/>
      <c r="R46" s="1867"/>
      <c r="S46" s="1868"/>
    </row>
    <row r="47" spans="1:19" ht="20.100000000000001" customHeight="1">
      <c r="A47" s="1873" t="s">
        <v>156</v>
      </c>
      <c r="B47" s="43" t="s">
        <v>147</v>
      </c>
      <c r="C47" s="44"/>
      <c r="D47" s="45"/>
      <c r="E47" s="1894"/>
      <c r="F47" s="1870"/>
      <c r="G47" s="1870"/>
      <c r="H47" s="1870"/>
      <c r="I47" s="1870"/>
      <c r="J47" s="1870"/>
      <c r="K47" s="1870"/>
      <c r="L47" s="1872"/>
      <c r="M47" s="1876" t="s">
        <v>148</v>
      </c>
      <c r="N47" s="1877"/>
      <c r="O47" s="1878"/>
      <c r="P47" s="1893"/>
      <c r="Q47" s="1880"/>
      <c r="R47" s="1880"/>
      <c r="S47" s="1881"/>
    </row>
    <row r="48" spans="1:19" ht="20.100000000000001" customHeight="1">
      <c r="A48" s="1874"/>
      <c r="B48" s="46" t="s">
        <v>149</v>
      </c>
      <c r="C48" s="47"/>
      <c r="D48" s="48"/>
      <c r="E48" s="1882"/>
      <c r="F48" s="1867"/>
      <c r="G48" s="1867"/>
      <c r="H48" s="1867"/>
      <c r="I48" s="1867"/>
      <c r="J48" s="1867"/>
      <c r="K48" s="1867"/>
      <c r="L48" s="1868"/>
      <c r="M48" s="1883" t="s">
        <v>150</v>
      </c>
      <c r="N48" s="1884"/>
      <c r="O48" s="1885"/>
      <c r="P48" s="1865"/>
      <c r="Q48" s="1866"/>
      <c r="R48" s="1867"/>
      <c r="S48" s="1868"/>
    </row>
    <row r="49" spans="1:19" ht="20.100000000000001" customHeight="1">
      <c r="A49" s="1875"/>
      <c r="B49" s="54" t="s">
        <v>151</v>
      </c>
      <c r="C49" s="55"/>
      <c r="D49" s="56"/>
      <c r="E49" s="1159"/>
      <c r="F49" s="57" t="s">
        <v>157</v>
      </c>
      <c r="G49" s="58"/>
      <c r="H49" s="58"/>
      <c r="I49" s="58"/>
      <c r="J49" s="59"/>
      <c r="K49" s="59"/>
      <c r="L49" s="59"/>
      <c r="M49" s="1853" t="s">
        <v>153</v>
      </c>
      <c r="N49" s="1798"/>
      <c r="O49" s="1799"/>
      <c r="P49" s="1159"/>
      <c r="Q49" s="52" t="s">
        <v>154</v>
      </c>
      <c r="S49" s="42"/>
    </row>
    <row r="50" spans="1:19" ht="26.25" customHeight="1">
      <c r="A50" s="1889" t="s">
        <v>830</v>
      </c>
      <c r="B50" s="1889"/>
      <c r="C50" s="1889"/>
      <c r="D50" s="1889"/>
      <c r="E50" s="1889"/>
      <c r="F50" s="1889"/>
      <c r="G50" s="1889"/>
      <c r="H50" s="1889"/>
      <c r="I50" s="1889"/>
      <c r="J50" s="1889"/>
      <c r="K50" s="1889"/>
      <c r="L50" s="1889"/>
      <c r="M50" s="1889"/>
      <c r="N50" s="1889"/>
      <c r="O50" s="1889"/>
      <c r="P50" s="1889"/>
      <c r="Q50" s="1889"/>
      <c r="R50" s="1889"/>
      <c r="S50" s="1889"/>
    </row>
    <row r="51" spans="1:19">
      <c r="A51" s="1887" t="s">
        <v>890</v>
      </c>
      <c r="B51" s="1887"/>
      <c r="C51" s="1887"/>
      <c r="D51" s="1887"/>
      <c r="E51" s="1887"/>
      <c r="F51" s="1887"/>
      <c r="G51" s="1887"/>
      <c r="H51" s="1887"/>
      <c r="I51" s="1887"/>
      <c r="J51" s="1887"/>
      <c r="K51" s="1887"/>
      <c r="L51" s="1887"/>
      <c r="M51" s="1887"/>
      <c r="N51" s="1887"/>
      <c r="O51" s="1887"/>
      <c r="P51" s="1887"/>
      <c r="Q51" s="1887"/>
      <c r="R51" s="1887"/>
      <c r="S51" s="1887"/>
    </row>
    <row r="52" spans="1:19" ht="27" customHeight="1">
      <c r="A52" s="1887" t="s">
        <v>831</v>
      </c>
      <c r="B52" s="1887"/>
      <c r="C52" s="1887"/>
      <c r="D52" s="1887"/>
      <c r="E52" s="1887"/>
      <c r="F52" s="1887"/>
      <c r="G52" s="1887"/>
      <c r="H52" s="1887"/>
      <c r="I52" s="1887"/>
      <c r="J52" s="1887"/>
      <c r="K52" s="1887"/>
      <c r="L52" s="1887"/>
      <c r="M52" s="1887"/>
      <c r="N52" s="1888"/>
      <c r="O52" s="1888"/>
      <c r="P52" s="1888"/>
      <c r="Q52" s="1888"/>
      <c r="R52" s="1888"/>
      <c r="S52" s="1888"/>
    </row>
    <row r="53" spans="1:19">
      <c r="A53" s="60" t="s">
        <v>158</v>
      </c>
      <c r="B53" s="61"/>
      <c r="C53" s="61"/>
      <c r="D53" s="61"/>
      <c r="E53" s="61"/>
      <c r="F53" s="61"/>
      <c r="G53" s="61"/>
      <c r="H53" s="61"/>
      <c r="I53" s="61"/>
      <c r="J53" s="61"/>
      <c r="K53" s="61"/>
      <c r="L53" s="61"/>
      <c r="M53" s="61"/>
      <c r="N53" s="61"/>
      <c r="O53" s="61"/>
      <c r="P53" s="61"/>
      <c r="Q53" s="61"/>
      <c r="R53" s="61"/>
      <c r="S53" s="61"/>
    </row>
    <row r="54" spans="1:19" ht="25.5" customHeight="1">
      <c r="A54" s="1887" t="s">
        <v>159</v>
      </c>
      <c r="B54" s="1887"/>
      <c r="C54" s="1887"/>
      <c r="D54" s="1887"/>
      <c r="E54" s="1887"/>
      <c r="F54" s="1887"/>
      <c r="G54" s="1887"/>
      <c r="H54" s="1887"/>
      <c r="I54" s="1887"/>
      <c r="J54" s="1887"/>
      <c r="K54" s="1887"/>
      <c r="L54" s="1887"/>
      <c r="M54" s="1887"/>
      <c r="N54" s="1887"/>
      <c r="O54" s="1887"/>
      <c r="P54" s="1887"/>
      <c r="Q54" s="1887"/>
      <c r="R54" s="1887"/>
      <c r="S54" s="1887"/>
    </row>
  </sheetData>
  <sheetProtection sheet="1" objects="1" scenarios="1" formatCells="0" formatRows="0" insertRows="0" deleteRows="0"/>
  <mergeCells count="107">
    <mergeCell ref="A52:S52"/>
    <mergeCell ref="A54:S54"/>
    <mergeCell ref="E48:L48"/>
    <mergeCell ref="M48:O48"/>
    <mergeCell ref="P48:S48"/>
    <mergeCell ref="M49:O49"/>
    <mergeCell ref="A50:S50"/>
    <mergeCell ref="A51:S51"/>
    <mergeCell ref="M45:O45"/>
    <mergeCell ref="P45:S45"/>
    <mergeCell ref="E46:L46"/>
    <mergeCell ref="M46:O46"/>
    <mergeCell ref="P46:S46"/>
    <mergeCell ref="A47:A49"/>
    <mergeCell ref="E47:I47"/>
    <mergeCell ref="J47:L47"/>
    <mergeCell ref="M47:O47"/>
    <mergeCell ref="P47:S47"/>
    <mergeCell ref="A43:A46"/>
    <mergeCell ref="E43:I43"/>
    <mergeCell ref="J43:L43"/>
    <mergeCell ref="M43:O43"/>
    <mergeCell ref="P43:S43"/>
    <mergeCell ref="E44:L44"/>
    <mergeCell ref="M44:O44"/>
    <mergeCell ref="P44:S44"/>
    <mergeCell ref="E45:I45"/>
    <mergeCell ref="J45:L45"/>
    <mergeCell ref="A40:A42"/>
    <mergeCell ref="E40:I40"/>
    <mergeCell ref="J40:L40"/>
    <mergeCell ref="M40:O40"/>
    <mergeCell ref="P40:S40"/>
    <mergeCell ref="E41:L41"/>
    <mergeCell ref="M41:O41"/>
    <mergeCell ref="P41:S41"/>
    <mergeCell ref="M42:O42"/>
    <mergeCell ref="B35:S35"/>
    <mergeCell ref="B36:S36"/>
    <mergeCell ref="B39:J39"/>
    <mergeCell ref="K39:O39"/>
    <mergeCell ref="P39:R39"/>
    <mergeCell ref="S28:S29"/>
    <mergeCell ref="N29:O29"/>
    <mergeCell ref="A30:C30"/>
    <mergeCell ref="D30:L30"/>
    <mergeCell ref="N30:O30"/>
    <mergeCell ref="P30:Q30"/>
    <mergeCell ref="B24:S24"/>
    <mergeCell ref="A27:S27"/>
    <mergeCell ref="A28:C29"/>
    <mergeCell ref="D28:L29"/>
    <mergeCell ref="M28:O28"/>
    <mergeCell ref="P28:Q29"/>
    <mergeCell ref="R28:R29"/>
    <mergeCell ref="A31:S31"/>
    <mergeCell ref="A32:S32"/>
    <mergeCell ref="A17:D17"/>
    <mergeCell ref="E17:S17"/>
    <mergeCell ref="B21:S21"/>
    <mergeCell ref="C22:D22"/>
    <mergeCell ref="E22:S22"/>
    <mergeCell ref="E23:F23"/>
    <mergeCell ref="G23:I23"/>
    <mergeCell ref="K23:L23"/>
    <mergeCell ref="M23:S23"/>
    <mergeCell ref="P14:S14"/>
    <mergeCell ref="C15:D15"/>
    <mergeCell ref="F15:G15"/>
    <mergeCell ref="I15:J15"/>
    <mergeCell ref="K15:R15"/>
    <mergeCell ref="B16:S16"/>
    <mergeCell ref="A13:A15"/>
    <mergeCell ref="C13:D13"/>
    <mergeCell ref="F13:G13"/>
    <mergeCell ref="I13:J13"/>
    <mergeCell ref="L13:M13"/>
    <mergeCell ref="O13:S13"/>
    <mergeCell ref="C14:D14"/>
    <mergeCell ref="F14:G14"/>
    <mergeCell ref="I14:J14"/>
    <mergeCell ref="L14:N14"/>
    <mergeCell ref="B11:D11"/>
    <mergeCell ref="E11:L11"/>
    <mergeCell ref="N11:S11"/>
    <mergeCell ref="B12:C12"/>
    <mergeCell ref="E12:F12"/>
    <mergeCell ref="H12:I12"/>
    <mergeCell ref="K12:L12"/>
    <mergeCell ref="M12:S12"/>
    <mergeCell ref="C9:D9"/>
    <mergeCell ref="E9:S9"/>
    <mergeCell ref="B10:D10"/>
    <mergeCell ref="E10:F10"/>
    <mergeCell ref="G10:I10"/>
    <mergeCell ref="K10:L10"/>
    <mergeCell ref="M10:S10"/>
    <mergeCell ref="A2:S2"/>
    <mergeCell ref="B4:J4"/>
    <mergeCell ref="L4:S4"/>
    <mergeCell ref="B5:S5"/>
    <mergeCell ref="B6:S6"/>
    <mergeCell ref="B8:C8"/>
    <mergeCell ref="E8:G8"/>
    <mergeCell ref="H8:I8"/>
    <mergeCell ref="K8:S8"/>
    <mergeCell ref="B7:S7"/>
  </mergeCells>
  <phoneticPr fontId="14"/>
  <conditionalFormatting sqref="B8:C8 E8:G8 J8 B35:S36">
    <cfRule type="cellIs" dxfId="414" priority="18" stopIfTrue="1" operator="equal">
      <formula>""</formula>
    </cfRule>
  </conditionalFormatting>
  <conditionalFormatting sqref="B39:J39">
    <cfRule type="cellIs" dxfId="413" priority="4" stopIfTrue="1" operator="equal">
      <formula>""</formula>
    </cfRule>
  </conditionalFormatting>
  <conditionalFormatting sqref="B16:S16">
    <cfRule type="cellIs" dxfId="412" priority="16" stopIfTrue="1" operator="equal">
      <formula>""</formula>
    </cfRule>
  </conditionalFormatting>
  <conditionalFormatting sqref="E40:E49">
    <cfRule type="cellIs" dxfId="411" priority="11" stopIfTrue="1" operator="equal">
      <formula>""</formula>
    </cfRule>
  </conditionalFormatting>
  <conditionalFormatting sqref="G10:I10 M10:S10 B12:D12 G12 J12 G23:I23 M23:S23 B24:S24 A30 D30 M30:S30 P40:S41 P42 P43:S48 P49">
    <cfRule type="cellIs" dxfId="410" priority="1" stopIfTrue="1" operator="equal">
      <formula>""</formula>
    </cfRule>
  </conditionalFormatting>
  <conditionalFormatting sqref="J40">
    <cfRule type="cellIs" dxfId="409" priority="10" stopIfTrue="1" operator="equal">
      <formula>""</formula>
    </cfRule>
  </conditionalFormatting>
  <conditionalFormatting sqref="J43">
    <cfRule type="cellIs" dxfId="408" priority="9" stopIfTrue="1" operator="equal">
      <formula>""</formula>
    </cfRule>
  </conditionalFormatting>
  <conditionalFormatting sqref="J45:L45">
    <cfRule type="cellIs" dxfId="407" priority="8" stopIfTrue="1" operator="equal">
      <formula>""</formula>
    </cfRule>
  </conditionalFormatting>
  <conditionalFormatting sqref="J47:L47">
    <cfRule type="cellIs" dxfId="406" priority="7" stopIfTrue="1" operator="equal">
      <formula>""</formula>
    </cfRule>
  </conditionalFormatting>
  <conditionalFormatting sqref="K15:R15">
    <cfRule type="cellIs" dxfId="405" priority="14" stopIfTrue="1" operator="equal">
      <formula>(COUNTIF($H$15,"✔")&lt;1)</formula>
    </cfRule>
  </conditionalFormatting>
  <conditionalFormatting sqref="N13 K13:K14 B13:B15 E13:E15 H13:H15 O14">
    <cfRule type="expression" dxfId="404" priority="15" stopIfTrue="1">
      <formula>($B$13="")*($B$14="")*($B$15="")*($E$13="")*($E$14="")*($E$15="")*($H$13="")*($H$14="")*($H$15="")*($K$13="")*($K$14="")*($N$13="")*($O$14="")</formula>
    </cfRule>
  </conditionalFormatting>
  <conditionalFormatting sqref="P39:R39">
    <cfRule type="cellIs" dxfId="403" priority="3" stopIfTrue="1" operator="equal">
      <formula>""</formula>
    </cfRule>
  </conditionalFormatting>
  <dataValidations count="10">
    <dataValidation imeMode="off" allowBlank="1" showInputMessage="1" showErrorMessage="1" sqref="M10:S10 E41:L41 N11:S11 P39:R39 E44:L44 E46:L46 E48:L48 M30:S30 M23:S23 J12 G12 D12" xr:uid="{00000000-0002-0000-0400-000000000000}"/>
    <dataValidation imeMode="hiragana" allowBlank="1" showInputMessage="1" showErrorMessage="1" sqref="B35:S36 B39:J39 J40 J43 J45 J47 A30:C30 E43 E45 E47 K15:R15 G23:I23 B16:S16 G10:I10" xr:uid="{00000000-0002-0000-0400-000001000000}"/>
    <dataValidation type="list" allowBlank="1" showInputMessage="1" showErrorMessage="1" sqref="E49 P49 E42 P42 B13:B15 O14 N13 K13:K14 H13:H15 E13:E15" xr:uid="{00000000-0002-0000-0400-000002000000}">
      <formula1>"✔"</formula1>
    </dataValidation>
    <dataValidation type="list" allowBlank="1" showInputMessage="1" showErrorMessage="1" sqref="B12:C12" xr:uid="{00000000-0002-0000-0400-000003000000}">
      <formula1>"令和,平成,昭和,大正,明治"</formula1>
    </dataValidation>
    <dataValidation type="textLength" imeMode="off" operator="equal" allowBlank="1" showInputMessage="1" showErrorMessage="1" sqref="J8" xr:uid="{00000000-0002-0000-0400-000004000000}">
      <formula1>1</formula1>
    </dataValidation>
    <dataValidation type="textLength" imeMode="off" operator="equal" allowBlank="1" showInputMessage="1" showErrorMessage="1" sqref="E8:G8" xr:uid="{00000000-0002-0000-0400-000005000000}">
      <formula1>6</formula1>
    </dataValidation>
    <dataValidation type="textLength" imeMode="off" operator="equal" allowBlank="1" showInputMessage="1" showErrorMessage="1" sqref="B8:C8" xr:uid="{00000000-0002-0000-0400-000006000000}">
      <formula1>4</formula1>
    </dataValidation>
    <dataValidation type="custom" imeMode="off" allowBlank="1" showInputMessage="1" showErrorMessage="1" error="半角で入力してください。" sqref="P44:S44 P41:S41 P48:S48 P46:S46 P40:S40" xr:uid="{583EBDAE-EB32-41D1-9B09-8D1A0B1030AC}">
      <formula1>LEN(P40)=LENB(P40)</formula1>
    </dataValidation>
    <dataValidation type="custom" imeMode="hiragana" allowBlank="1" showInputMessage="1" showErrorMessage="1" error="全角で入力してください。" sqref="E40:I40" xr:uid="{10348FD2-A2A7-4D2F-9BAC-B9D20DA0A0B2}">
      <formula1>LENB(E40)=LEN(E40)*2</formula1>
    </dataValidation>
    <dataValidation imeMode="off" allowBlank="1" showInputMessage="1" showErrorMessage="1" error="半角で入力してください。" sqref="P43:S43 P45:S45 P47:S47" xr:uid="{B4E3928C-92D0-4390-A470-DBC6BFF27092}"/>
  </dataValidations>
  <printOptions horizontalCentered="1"/>
  <pageMargins left="0.62992125984251968" right="0.62992125984251968" top="0.39370078740157483" bottom="0.39370078740157483" header="0" footer="0.19685039370078741"/>
  <pageSetup paperSize="9" scale="72" orientation="portrait" r:id="rId1"/>
  <headerFooter scaleWithDoc="0">
    <oddFooter>&amp;R令和６年４月１日以降に申請する訓練科から適用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9" id="{11CAB0F0-5FE8-401E-9CB3-07DBDF06E68C}">
            <xm:f>OR(M30&lt;EDATE(様式1!$F$37, -36), M30&gt;=様式1!$F$37)</xm:f>
            <x14:dxf>
              <fill>
                <patternFill>
                  <bgColor rgb="FFFF0000"/>
                </patternFill>
              </fill>
            </x14:dxf>
          </x14:cfRule>
          <xm:sqref>M30:O30</xm:sqref>
        </x14:conditionalFormatting>
        <x14:conditionalFormatting xmlns:xm="http://schemas.microsoft.com/office/excel/2006/main">
          <x14:cfRule type="expression" priority="2" id="{F0A56854-DBD2-4517-85F7-809D69C9DB4B}">
            <xm:f>P30&lt;ROUNDUP(様式5!$G$56*0.7,0)</xm:f>
            <x14:dxf>
              <fill>
                <patternFill>
                  <bgColor rgb="FFFF0000"/>
                </patternFill>
              </fill>
            </x14:dxf>
          </x14:cfRule>
          <xm:sqref>P30:Q30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3E2EC-879C-49F1-A429-0EE25E834E43}">
  <sheetPr>
    <tabColor rgb="FFFFFF00"/>
  </sheetPr>
  <dimension ref="A1:J39"/>
  <sheetViews>
    <sheetView view="pageBreakPreview" zoomScale="90" zoomScaleNormal="100" zoomScaleSheetLayoutView="90" workbookViewId="0">
      <selection activeCell="I2" sqref="I2"/>
    </sheetView>
  </sheetViews>
  <sheetFormatPr defaultRowHeight="13.5"/>
  <cols>
    <col min="1" max="1" width="5.25" style="869" bestFit="1" customWidth="1"/>
    <col min="2" max="2" width="11.75" style="869" customWidth="1"/>
    <col min="3" max="3" width="13.375" style="869" customWidth="1"/>
    <col min="4" max="4" width="8.875" style="869" customWidth="1"/>
    <col min="5" max="5" width="6.625" style="869" customWidth="1"/>
    <col min="6" max="6" width="6.375" style="869" customWidth="1"/>
    <col min="7" max="7" width="7.5" style="869" customWidth="1"/>
    <col min="8" max="8" width="7.75" style="869" customWidth="1"/>
    <col min="9" max="9" width="12.75" style="869" customWidth="1"/>
    <col min="10" max="256" width="9" style="869"/>
    <col min="257" max="257" width="5.25" style="869" bestFit="1" customWidth="1"/>
    <col min="258" max="258" width="11.75" style="869" customWidth="1"/>
    <col min="259" max="259" width="13.375" style="869" customWidth="1"/>
    <col min="260" max="260" width="8.875" style="869" customWidth="1"/>
    <col min="261" max="261" width="6.625" style="869" customWidth="1"/>
    <col min="262" max="262" width="6.375" style="869" customWidth="1"/>
    <col min="263" max="263" width="7.5" style="869" customWidth="1"/>
    <col min="264" max="264" width="7.75" style="869" customWidth="1"/>
    <col min="265" max="265" width="12.75" style="869" customWidth="1"/>
    <col min="266" max="512" width="9" style="869"/>
    <col min="513" max="513" width="5.25" style="869" bestFit="1" customWidth="1"/>
    <col min="514" max="514" width="11.75" style="869" customWidth="1"/>
    <col min="515" max="515" width="13.375" style="869" customWidth="1"/>
    <col min="516" max="516" width="8.875" style="869" customWidth="1"/>
    <col min="517" max="517" width="6.625" style="869" customWidth="1"/>
    <col min="518" max="518" width="6.375" style="869" customWidth="1"/>
    <col min="519" max="519" width="7.5" style="869" customWidth="1"/>
    <col min="520" max="520" width="7.75" style="869" customWidth="1"/>
    <col min="521" max="521" width="12.75" style="869" customWidth="1"/>
    <col min="522" max="768" width="9" style="869"/>
    <col min="769" max="769" width="5.25" style="869" bestFit="1" customWidth="1"/>
    <col min="770" max="770" width="11.75" style="869" customWidth="1"/>
    <col min="771" max="771" width="13.375" style="869" customWidth="1"/>
    <col min="772" max="772" width="8.875" style="869" customWidth="1"/>
    <col min="773" max="773" width="6.625" style="869" customWidth="1"/>
    <col min="774" max="774" width="6.375" style="869" customWidth="1"/>
    <col min="775" max="775" width="7.5" style="869" customWidth="1"/>
    <col min="776" max="776" width="7.75" style="869" customWidth="1"/>
    <col min="777" max="777" width="12.75" style="869" customWidth="1"/>
    <col min="778" max="1024" width="9" style="869"/>
    <col min="1025" max="1025" width="5.25" style="869" bestFit="1" customWidth="1"/>
    <col min="1026" max="1026" width="11.75" style="869" customWidth="1"/>
    <col min="1027" max="1027" width="13.375" style="869" customWidth="1"/>
    <col min="1028" max="1028" width="8.875" style="869" customWidth="1"/>
    <col min="1029" max="1029" width="6.625" style="869" customWidth="1"/>
    <col min="1030" max="1030" width="6.375" style="869" customWidth="1"/>
    <col min="1031" max="1031" width="7.5" style="869" customWidth="1"/>
    <col min="1032" max="1032" width="7.75" style="869" customWidth="1"/>
    <col min="1033" max="1033" width="12.75" style="869" customWidth="1"/>
    <col min="1034" max="1280" width="9" style="869"/>
    <col min="1281" max="1281" width="5.25" style="869" bestFit="1" customWidth="1"/>
    <col min="1282" max="1282" width="11.75" style="869" customWidth="1"/>
    <col min="1283" max="1283" width="13.375" style="869" customWidth="1"/>
    <col min="1284" max="1284" width="8.875" style="869" customWidth="1"/>
    <col min="1285" max="1285" width="6.625" style="869" customWidth="1"/>
    <col min="1286" max="1286" width="6.375" style="869" customWidth="1"/>
    <col min="1287" max="1287" width="7.5" style="869" customWidth="1"/>
    <col min="1288" max="1288" width="7.75" style="869" customWidth="1"/>
    <col min="1289" max="1289" width="12.75" style="869" customWidth="1"/>
    <col min="1290" max="1536" width="9" style="869"/>
    <col min="1537" max="1537" width="5.25" style="869" bestFit="1" customWidth="1"/>
    <col min="1538" max="1538" width="11.75" style="869" customWidth="1"/>
    <col min="1539" max="1539" width="13.375" style="869" customWidth="1"/>
    <col min="1540" max="1540" width="8.875" style="869" customWidth="1"/>
    <col min="1541" max="1541" width="6.625" style="869" customWidth="1"/>
    <col min="1542" max="1542" width="6.375" style="869" customWidth="1"/>
    <col min="1543" max="1543" width="7.5" style="869" customWidth="1"/>
    <col min="1544" max="1544" width="7.75" style="869" customWidth="1"/>
    <col min="1545" max="1545" width="12.75" style="869" customWidth="1"/>
    <col min="1546" max="1792" width="9" style="869"/>
    <col min="1793" max="1793" width="5.25" style="869" bestFit="1" customWidth="1"/>
    <col min="1794" max="1794" width="11.75" style="869" customWidth="1"/>
    <col min="1795" max="1795" width="13.375" style="869" customWidth="1"/>
    <col min="1796" max="1796" width="8.875" style="869" customWidth="1"/>
    <col min="1797" max="1797" width="6.625" style="869" customWidth="1"/>
    <col min="1798" max="1798" width="6.375" style="869" customWidth="1"/>
    <col min="1799" max="1799" width="7.5" style="869" customWidth="1"/>
    <col min="1800" max="1800" width="7.75" style="869" customWidth="1"/>
    <col min="1801" max="1801" width="12.75" style="869" customWidth="1"/>
    <col min="1802" max="2048" width="9" style="869"/>
    <col min="2049" max="2049" width="5.25" style="869" bestFit="1" customWidth="1"/>
    <col min="2050" max="2050" width="11.75" style="869" customWidth="1"/>
    <col min="2051" max="2051" width="13.375" style="869" customWidth="1"/>
    <col min="2052" max="2052" width="8.875" style="869" customWidth="1"/>
    <col min="2053" max="2053" width="6.625" style="869" customWidth="1"/>
    <col min="2054" max="2054" width="6.375" style="869" customWidth="1"/>
    <col min="2055" max="2055" width="7.5" style="869" customWidth="1"/>
    <col min="2056" max="2056" width="7.75" style="869" customWidth="1"/>
    <col min="2057" max="2057" width="12.75" style="869" customWidth="1"/>
    <col min="2058" max="2304" width="9" style="869"/>
    <col min="2305" max="2305" width="5.25" style="869" bestFit="1" customWidth="1"/>
    <col min="2306" max="2306" width="11.75" style="869" customWidth="1"/>
    <col min="2307" max="2307" width="13.375" style="869" customWidth="1"/>
    <col min="2308" max="2308" width="8.875" style="869" customWidth="1"/>
    <col min="2309" max="2309" width="6.625" style="869" customWidth="1"/>
    <col min="2310" max="2310" width="6.375" style="869" customWidth="1"/>
    <col min="2311" max="2311" width="7.5" style="869" customWidth="1"/>
    <col min="2312" max="2312" width="7.75" style="869" customWidth="1"/>
    <col min="2313" max="2313" width="12.75" style="869" customWidth="1"/>
    <col min="2314" max="2560" width="9" style="869"/>
    <col min="2561" max="2561" width="5.25" style="869" bestFit="1" customWidth="1"/>
    <col min="2562" max="2562" width="11.75" style="869" customWidth="1"/>
    <col min="2563" max="2563" width="13.375" style="869" customWidth="1"/>
    <col min="2564" max="2564" width="8.875" style="869" customWidth="1"/>
    <col min="2565" max="2565" width="6.625" style="869" customWidth="1"/>
    <col min="2566" max="2566" width="6.375" style="869" customWidth="1"/>
    <col min="2567" max="2567" width="7.5" style="869" customWidth="1"/>
    <col min="2568" max="2568" width="7.75" style="869" customWidth="1"/>
    <col min="2569" max="2569" width="12.75" style="869" customWidth="1"/>
    <col min="2570" max="2816" width="9" style="869"/>
    <col min="2817" max="2817" width="5.25" style="869" bestFit="1" customWidth="1"/>
    <col min="2818" max="2818" width="11.75" style="869" customWidth="1"/>
    <col min="2819" max="2819" width="13.375" style="869" customWidth="1"/>
    <col min="2820" max="2820" width="8.875" style="869" customWidth="1"/>
    <col min="2821" max="2821" width="6.625" style="869" customWidth="1"/>
    <col min="2822" max="2822" width="6.375" style="869" customWidth="1"/>
    <col min="2823" max="2823" width="7.5" style="869" customWidth="1"/>
    <col min="2824" max="2824" width="7.75" style="869" customWidth="1"/>
    <col min="2825" max="2825" width="12.75" style="869" customWidth="1"/>
    <col min="2826" max="3072" width="9" style="869"/>
    <col min="3073" max="3073" width="5.25" style="869" bestFit="1" customWidth="1"/>
    <col min="3074" max="3074" width="11.75" style="869" customWidth="1"/>
    <col min="3075" max="3075" width="13.375" style="869" customWidth="1"/>
    <col min="3076" max="3076" width="8.875" style="869" customWidth="1"/>
    <col min="3077" max="3077" width="6.625" style="869" customWidth="1"/>
    <col min="3078" max="3078" width="6.375" style="869" customWidth="1"/>
    <col min="3079" max="3079" width="7.5" style="869" customWidth="1"/>
    <col min="3080" max="3080" width="7.75" style="869" customWidth="1"/>
    <col min="3081" max="3081" width="12.75" style="869" customWidth="1"/>
    <col min="3082" max="3328" width="9" style="869"/>
    <col min="3329" max="3329" width="5.25" style="869" bestFit="1" customWidth="1"/>
    <col min="3330" max="3330" width="11.75" style="869" customWidth="1"/>
    <col min="3331" max="3331" width="13.375" style="869" customWidth="1"/>
    <col min="3332" max="3332" width="8.875" style="869" customWidth="1"/>
    <col min="3333" max="3333" width="6.625" style="869" customWidth="1"/>
    <col min="3334" max="3334" width="6.375" style="869" customWidth="1"/>
    <col min="3335" max="3335" width="7.5" style="869" customWidth="1"/>
    <col min="3336" max="3336" width="7.75" style="869" customWidth="1"/>
    <col min="3337" max="3337" width="12.75" style="869" customWidth="1"/>
    <col min="3338" max="3584" width="9" style="869"/>
    <col min="3585" max="3585" width="5.25" style="869" bestFit="1" customWidth="1"/>
    <col min="3586" max="3586" width="11.75" style="869" customWidth="1"/>
    <col min="3587" max="3587" width="13.375" style="869" customWidth="1"/>
    <col min="3588" max="3588" width="8.875" style="869" customWidth="1"/>
    <col min="3589" max="3589" width="6.625" style="869" customWidth="1"/>
    <col min="3590" max="3590" width="6.375" style="869" customWidth="1"/>
    <col min="3591" max="3591" width="7.5" style="869" customWidth="1"/>
    <col min="3592" max="3592" width="7.75" style="869" customWidth="1"/>
    <col min="3593" max="3593" width="12.75" style="869" customWidth="1"/>
    <col min="3594" max="3840" width="9" style="869"/>
    <col min="3841" max="3841" width="5.25" style="869" bestFit="1" customWidth="1"/>
    <col min="3842" max="3842" width="11.75" style="869" customWidth="1"/>
    <col min="3843" max="3843" width="13.375" style="869" customWidth="1"/>
    <col min="3844" max="3844" width="8.875" style="869" customWidth="1"/>
    <col min="3845" max="3845" width="6.625" style="869" customWidth="1"/>
    <col min="3846" max="3846" width="6.375" style="869" customWidth="1"/>
    <col min="3847" max="3847" width="7.5" style="869" customWidth="1"/>
    <col min="3848" max="3848" width="7.75" style="869" customWidth="1"/>
    <col min="3849" max="3849" width="12.75" style="869" customWidth="1"/>
    <col min="3850" max="4096" width="9" style="869"/>
    <col min="4097" max="4097" width="5.25" style="869" bestFit="1" customWidth="1"/>
    <col min="4098" max="4098" width="11.75" style="869" customWidth="1"/>
    <col min="4099" max="4099" width="13.375" style="869" customWidth="1"/>
    <col min="4100" max="4100" width="8.875" style="869" customWidth="1"/>
    <col min="4101" max="4101" width="6.625" style="869" customWidth="1"/>
    <col min="4102" max="4102" width="6.375" style="869" customWidth="1"/>
    <col min="4103" max="4103" width="7.5" style="869" customWidth="1"/>
    <col min="4104" max="4104" width="7.75" style="869" customWidth="1"/>
    <col min="4105" max="4105" width="12.75" style="869" customWidth="1"/>
    <col min="4106" max="4352" width="9" style="869"/>
    <col min="4353" max="4353" width="5.25" style="869" bestFit="1" customWidth="1"/>
    <col min="4354" max="4354" width="11.75" style="869" customWidth="1"/>
    <col min="4355" max="4355" width="13.375" style="869" customWidth="1"/>
    <col min="4356" max="4356" width="8.875" style="869" customWidth="1"/>
    <col min="4357" max="4357" width="6.625" style="869" customWidth="1"/>
    <col min="4358" max="4358" width="6.375" style="869" customWidth="1"/>
    <col min="4359" max="4359" width="7.5" style="869" customWidth="1"/>
    <col min="4360" max="4360" width="7.75" style="869" customWidth="1"/>
    <col min="4361" max="4361" width="12.75" style="869" customWidth="1"/>
    <col min="4362" max="4608" width="9" style="869"/>
    <col min="4609" max="4609" width="5.25" style="869" bestFit="1" customWidth="1"/>
    <col min="4610" max="4610" width="11.75" style="869" customWidth="1"/>
    <col min="4611" max="4611" width="13.375" style="869" customWidth="1"/>
    <col min="4612" max="4612" width="8.875" style="869" customWidth="1"/>
    <col min="4613" max="4613" width="6.625" style="869" customWidth="1"/>
    <col min="4614" max="4614" width="6.375" style="869" customWidth="1"/>
    <col min="4615" max="4615" width="7.5" style="869" customWidth="1"/>
    <col min="4616" max="4616" width="7.75" style="869" customWidth="1"/>
    <col min="4617" max="4617" width="12.75" style="869" customWidth="1"/>
    <col min="4618" max="4864" width="9" style="869"/>
    <col min="4865" max="4865" width="5.25" style="869" bestFit="1" customWidth="1"/>
    <col min="4866" max="4866" width="11.75" style="869" customWidth="1"/>
    <col min="4867" max="4867" width="13.375" style="869" customWidth="1"/>
    <col min="4868" max="4868" width="8.875" style="869" customWidth="1"/>
    <col min="4869" max="4869" width="6.625" style="869" customWidth="1"/>
    <col min="4870" max="4870" width="6.375" style="869" customWidth="1"/>
    <col min="4871" max="4871" width="7.5" style="869" customWidth="1"/>
    <col min="4872" max="4872" width="7.75" style="869" customWidth="1"/>
    <col min="4873" max="4873" width="12.75" style="869" customWidth="1"/>
    <col min="4874" max="5120" width="9" style="869"/>
    <col min="5121" max="5121" width="5.25" style="869" bestFit="1" customWidth="1"/>
    <col min="5122" max="5122" width="11.75" style="869" customWidth="1"/>
    <col min="5123" max="5123" width="13.375" style="869" customWidth="1"/>
    <col min="5124" max="5124" width="8.875" style="869" customWidth="1"/>
    <col min="5125" max="5125" width="6.625" style="869" customWidth="1"/>
    <col min="5126" max="5126" width="6.375" style="869" customWidth="1"/>
    <col min="5127" max="5127" width="7.5" style="869" customWidth="1"/>
    <col min="5128" max="5128" width="7.75" style="869" customWidth="1"/>
    <col min="5129" max="5129" width="12.75" style="869" customWidth="1"/>
    <col min="5130" max="5376" width="9" style="869"/>
    <col min="5377" max="5377" width="5.25" style="869" bestFit="1" customWidth="1"/>
    <col min="5378" max="5378" width="11.75" style="869" customWidth="1"/>
    <col min="5379" max="5379" width="13.375" style="869" customWidth="1"/>
    <col min="5380" max="5380" width="8.875" style="869" customWidth="1"/>
    <col min="5381" max="5381" width="6.625" style="869" customWidth="1"/>
    <col min="5382" max="5382" width="6.375" style="869" customWidth="1"/>
    <col min="5383" max="5383" width="7.5" style="869" customWidth="1"/>
    <col min="5384" max="5384" width="7.75" style="869" customWidth="1"/>
    <col min="5385" max="5385" width="12.75" style="869" customWidth="1"/>
    <col min="5386" max="5632" width="9" style="869"/>
    <col min="5633" max="5633" width="5.25" style="869" bestFit="1" customWidth="1"/>
    <col min="5634" max="5634" width="11.75" style="869" customWidth="1"/>
    <col min="5635" max="5635" width="13.375" style="869" customWidth="1"/>
    <col min="5636" max="5636" width="8.875" style="869" customWidth="1"/>
    <col min="5637" max="5637" width="6.625" style="869" customWidth="1"/>
    <col min="5638" max="5638" width="6.375" style="869" customWidth="1"/>
    <col min="5639" max="5639" width="7.5" style="869" customWidth="1"/>
    <col min="5640" max="5640" width="7.75" style="869" customWidth="1"/>
    <col min="5641" max="5641" width="12.75" style="869" customWidth="1"/>
    <col min="5642" max="5888" width="9" style="869"/>
    <col min="5889" max="5889" width="5.25" style="869" bestFit="1" customWidth="1"/>
    <col min="5890" max="5890" width="11.75" style="869" customWidth="1"/>
    <col min="5891" max="5891" width="13.375" style="869" customWidth="1"/>
    <col min="5892" max="5892" width="8.875" style="869" customWidth="1"/>
    <col min="5893" max="5893" width="6.625" style="869" customWidth="1"/>
    <col min="5894" max="5894" width="6.375" style="869" customWidth="1"/>
    <col min="5895" max="5895" width="7.5" style="869" customWidth="1"/>
    <col min="5896" max="5896" width="7.75" style="869" customWidth="1"/>
    <col min="5897" max="5897" width="12.75" style="869" customWidth="1"/>
    <col min="5898" max="6144" width="9" style="869"/>
    <col min="6145" max="6145" width="5.25" style="869" bestFit="1" customWidth="1"/>
    <col min="6146" max="6146" width="11.75" style="869" customWidth="1"/>
    <col min="6147" max="6147" width="13.375" style="869" customWidth="1"/>
    <col min="6148" max="6148" width="8.875" style="869" customWidth="1"/>
    <col min="6149" max="6149" width="6.625" style="869" customWidth="1"/>
    <col min="6150" max="6150" width="6.375" style="869" customWidth="1"/>
    <col min="6151" max="6151" width="7.5" style="869" customWidth="1"/>
    <col min="6152" max="6152" width="7.75" style="869" customWidth="1"/>
    <col min="6153" max="6153" width="12.75" style="869" customWidth="1"/>
    <col min="6154" max="6400" width="9" style="869"/>
    <col min="6401" max="6401" width="5.25" style="869" bestFit="1" customWidth="1"/>
    <col min="6402" max="6402" width="11.75" style="869" customWidth="1"/>
    <col min="6403" max="6403" width="13.375" style="869" customWidth="1"/>
    <col min="6404" max="6404" width="8.875" style="869" customWidth="1"/>
    <col min="6405" max="6405" width="6.625" style="869" customWidth="1"/>
    <col min="6406" max="6406" width="6.375" style="869" customWidth="1"/>
    <col min="6407" max="6407" width="7.5" style="869" customWidth="1"/>
    <col min="6408" max="6408" width="7.75" style="869" customWidth="1"/>
    <col min="6409" max="6409" width="12.75" style="869" customWidth="1"/>
    <col min="6410" max="6656" width="9" style="869"/>
    <col min="6657" max="6657" width="5.25" style="869" bestFit="1" customWidth="1"/>
    <col min="6658" max="6658" width="11.75" style="869" customWidth="1"/>
    <col min="6659" max="6659" width="13.375" style="869" customWidth="1"/>
    <col min="6660" max="6660" width="8.875" style="869" customWidth="1"/>
    <col min="6661" max="6661" width="6.625" style="869" customWidth="1"/>
    <col min="6662" max="6662" width="6.375" style="869" customWidth="1"/>
    <col min="6663" max="6663" width="7.5" style="869" customWidth="1"/>
    <col min="6664" max="6664" width="7.75" style="869" customWidth="1"/>
    <col min="6665" max="6665" width="12.75" style="869" customWidth="1"/>
    <col min="6666" max="6912" width="9" style="869"/>
    <col min="6913" max="6913" width="5.25" style="869" bestFit="1" customWidth="1"/>
    <col min="6914" max="6914" width="11.75" style="869" customWidth="1"/>
    <col min="6915" max="6915" width="13.375" style="869" customWidth="1"/>
    <col min="6916" max="6916" width="8.875" style="869" customWidth="1"/>
    <col min="6917" max="6917" width="6.625" style="869" customWidth="1"/>
    <col min="6918" max="6918" width="6.375" style="869" customWidth="1"/>
    <col min="6919" max="6919" width="7.5" style="869" customWidth="1"/>
    <col min="6920" max="6920" width="7.75" style="869" customWidth="1"/>
    <col min="6921" max="6921" width="12.75" style="869" customWidth="1"/>
    <col min="6922" max="7168" width="9" style="869"/>
    <col min="7169" max="7169" width="5.25" style="869" bestFit="1" customWidth="1"/>
    <col min="7170" max="7170" width="11.75" style="869" customWidth="1"/>
    <col min="7171" max="7171" width="13.375" style="869" customWidth="1"/>
    <col min="7172" max="7172" width="8.875" style="869" customWidth="1"/>
    <col min="7173" max="7173" width="6.625" style="869" customWidth="1"/>
    <col min="7174" max="7174" width="6.375" style="869" customWidth="1"/>
    <col min="7175" max="7175" width="7.5" style="869" customWidth="1"/>
    <col min="7176" max="7176" width="7.75" style="869" customWidth="1"/>
    <col min="7177" max="7177" width="12.75" style="869" customWidth="1"/>
    <col min="7178" max="7424" width="9" style="869"/>
    <col min="7425" max="7425" width="5.25" style="869" bestFit="1" customWidth="1"/>
    <col min="7426" max="7426" width="11.75" style="869" customWidth="1"/>
    <col min="7427" max="7427" width="13.375" style="869" customWidth="1"/>
    <col min="7428" max="7428" width="8.875" style="869" customWidth="1"/>
    <col min="7429" max="7429" width="6.625" style="869" customWidth="1"/>
    <col min="7430" max="7430" width="6.375" style="869" customWidth="1"/>
    <col min="7431" max="7431" width="7.5" style="869" customWidth="1"/>
    <col min="7432" max="7432" width="7.75" style="869" customWidth="1"/>
    <col min="7433" max="7433" width="12.75" style="869" customWidth="1"/>
    <col min="7434" max="7680" width="9" style="869"/>
    <col min="7681" max="7681" width="5.25" style="869" bestFit="1" customWidth="1"/>
    <col min="7682" max="7682" width="11.75" style="869" customWidth="1"/>
    <col min="7683" max="7683" width="13.375" style="869" customWidth="1"/>
    <col min="7684" max="7684" width="8.875" style="869" customWidth="1"/>
    <col min="7685" max="7685" width="6.625" style="869" customWidth="1"/>
    <col min="7686" max="7686" width="6.375" style="869" customWidth="1"/>
    <col min="7687" max="7687" width="7.5" style="869" customWidth="1"/>
    <col min="7688" max="7688" width="7.75" style="869" customWidth="1"/>
    <col min="7689" max="7689" width="12.75" style="869" customWidth="1"/>
    <col min="7690" max="7936" width="9" style="869"/>
    <col min="7937" max="7937" width="5.25" style="869" bestFit="1" customWidth="1"/>
    <col min="7938" max="7938" width="11.75" style="869" customWidth="1"/>
    <col min="7939" max="7939" width="13.375" style="869" customWidth="1"/>
    <col min="7940" max="7940" width="8.875" style="869" customWidth="1"/>
    <col min="7941" max="7941" width="6.625" style="869" customWidth="1"/>
    <col min="7942" max="7942" width="6.375" style="869" customWidth="1"/>
    <col min="7943" max="7943" width="7.5" style="869" customWidth="1"/>
    <col min="7944" max="7944" width="7.75" style="869" customWidth="1"/>
    <col min="7945" max="7945" width="12.75" style="869" customWidth="1"/>
    <col min="7946" max="8192" width="9" style="869"/>
    <col min="8193" max="8193" width="5.25" style="869" bestFit="1" customWidth="1"/>
    <col min="8194" max="8194" width="11.75" style="869" customWidth="1"/>
    <col min="8195" max="8195" width="13.375" style="869" customWidth="1"/>
    <col min="8196" max="8196" width="8.875" style="869" customWidth="1"/>
    <col min="8197" max="8197" width="6.625" style="869" customWidth="1"/>
    <col min="8198" max="8198" width="6.375" style="869" customWidth="1"/>
    <col min="8199" max="8199" width="7.5" style="869" customWidth="1"/>
    <col min="8200" max="8200" width="7.75" style="869" customWidth="1"/>
    <col min="8201" max="8201" width="12.75" style="869" customWidth="1"/>
    <col min="8202" max="8448" width="9" style="869"/>
    <col min="8449" max="8449" width="5.25" style="869" bestFit="1" customWidth="1"/>
    <col min="8450" max="8450" width="11.75" style="869" customWidth="1"/>
    <col min="8451" max="8451" width="13.375" style="869" customWidth="1"/>
    <col min="8452" max="8452" width="8.875" style="869" customWidth="1"/>
    <col min="8453" max="8453" width="6.625" style="869" customWidth="1"/>
    <col min="8454" max="8454" width="6.375" style="869" customWidth="1"/>
    <col min="8455" max="8455" width="7.5" style="869" customWidth="1"/>
    <col min="8456" max="8456" width="7.75" style="869" customWidth="1"/>
    <col min="8457" max="8457" width="12.75" style="869" customWidth="1"/>
    <col min="8458" max="8704" width="9" style="869"/>
    <col min="8705" max="8705" width="5.25" style="869" bestFit="1" customWidth="1"/>
    <col min="8706" max="8706" width="11.75" style="869" customWidth="1"/>
    <col min="8707" max="8707" width="13.375" style="869" customWidth="1"/>
    <col min="8708" max="8708" width="8.875" style="869" customWidth="1"/>
    <col min="8709" max="8709" width="6.625" style="869" customWidth="1"/>
    <col min="8710" max="8710" width="6.375" style="869" customWidth="1"/>
    <col min="8711" max="8711" width="7.5" style="869" customWidth="1"/>
    <col min="8712" max="8712" width="7.75" style="869" customWidth="1"/>
    <col min="8713" max="8713" width="12.75" style="869" customWidth="1"/>
    <col min="8714" max="8960" width="9" style="869"/>
    <col min="8961" max="8961" width="5.25" style="869" bestFit="1" customWidth="1"/>
    <col min="8962" max="8962" width="11.75" style="869" customWidth="1"/>
    <col min="8963" max="8963" width="13.375" style="869" customWidth="1"/>
    <col min="8964" max="8964" width="8.875" style="869" customWidth="1"/>
    <col min="8965" max="8965" width="6.625" style="869" customWidth="1"/>
    <col min="8966" max="8966" width="6.375" style="869" customWidth="1"/>
    <col min="8967" max="8967" width="7.5" style="869" customWidth="1"/>
    <col min="8968" max="8968" width="7.75" style="869" customWidth="1"/>
    <col min="8969" max="8969" width="12.75" style="869" customWidth="1"/>
    <col min="8970" max="9216" width="9" style="869"/>
    <col min="9217" max="9217" width="5.25" style="869" bestFit="1" customWidth="1"/>
    <col min="9218" max="9218" width="11.75" style="869" customWidth="1"/>
    <col min="9219" max="9219" width="13.375" style="869" customWidth="1"/>
    <col min="9220" max="9220" width="8.875" style="869" customWidth="1"/>
    <col min="9221" max="9221" width="6.625" style="869" customWidth="1"/>
    <col min="9222" max="9222" width="6.375" style="869" customWidth="1"/>
    <col min="9223" max="9223" width="7.5" style="869" customWidth="1"/>
    <col min="9224" max="9224" width="7.75" style="869" customWidth="1"/>
    <col min="9225" max="9225" width="12.75" style="869" customWidth="1"/>
    <col min="9226" max="9472" width="9" style="869"/>
    <col min="9473" max="9473" width="5.25" style="869" bestFit="1" customWidth="1"/>
    <col min="9474" max="9474" width="11.75" style="869" customWidth="1"/>
    <col min="9475" max="9475" width="13.375" style="869" customWidth="1"/>
    <col min="9476" max="9476" width="8.875" style="869" customWidth="1"/>
    <col min="9477" max="9477" width="6.625" style="869" customWidth="1"/>
    <col min="9478" max="9478" width="6.375" style="869" customWidth="1"/>
    <col min="9479" max="9479" width="7.5" style="869" customWidth="1"/>
    <col min="9480" max="9480" width="7.75" style="869" customWidth="1"/>
    <col min="9481" max="9481" width="12.75" style="869" customWidth="1"/>
    <col min="9482" max="9728" width="9" style="869"/>
    <col min="9729" max="9729" width="5.25" style="869" bestFit="1" customWidth="1"/>
    <col min="9730" max="9730" width="11.75" style="869" customWidth="1"/>
    <col min="9731" max="9731" width="13.375" style="869" customWidth="1"/>
    <col min="9732" max="9732" width="8.875" style="869" customWidth="1"/>
    <col min="9733" max="9733" width="6.625" style="869" customWidth="1"/>
    <col min="9734" max="9734" width="6.375" style="869" customWidth="1"/>
    <col min="9735" max="9735" width="7.5" style="869" customWidth="1"/>
    <col min="9736" max="9736" width="7.75" style="869" customWidth="1"/>
    <col min="9737" max="9737" width="12.75" style="869" customWidth="1"/>
    <col min="9738" max="9984" width="9" style="869"/>
    <col min="9985" max="9985" width="5.25" style="869" bestFit="1" customWidth="1"/>
    <col min="9986" max="9986" width="11.75" style="869" customWidth="1"/>
    <col min="9987" max="9987" width="13.375" style="869" customWidth="1"/>
    <col min="9988" max="9988" width="8.875" style="869" customWidth="1"/>
    <col min="9989" max="9989" width="6.625" style="869" customWidth="1"/>
    <col min="9990" max="9990" width="6.375" style="869" customWidth="1"/>
    <col min="9991" max="9991" width="7.5" style="869" customWidth="1"/>
    <col min="9992" max="9992" width="7.75" style="869" customWidth="1"/>
    <col min="9993" max="9993" width="12.75" style="869" customWidth="1"/>
    <col min="9994" max="10240" width="9" style="869"/>
    <col min="10241" max="10241" width="5.25" style="869" bestFit="1" customWidth="1"/>
    <col min="10242" max="10242" width="11.75" style="869" customWidth="1"/>
    <col min="10243" max="10243" width="13.375" style="869" customWidth="1"/>
    <col min="10244" max="10244" width="8.875" style="869" customWidth="1"/>
    <col min="10245" max="10245" width="6.625" style="869" customWidth="1"/>
    <col min="10246" max="10246" width="6.375" style="869" customWidth="1"/>
    <col min="10247" max="10247" width="7.5" style="869" customWidth="1"/>
    <col min="10248" max="10248" width="7.75" style="869" customWidth="1"/>
    <col min="10249" max="10249" width="12.75" style="869" customWidth="1"/>
    <col min="10250" max="10496" width="9" style="869"/>
    <col min="10497" max="10497" width="5.25" style="869" bestFit="1" customWidth="1"/>
    <col min="10498" max="10498" width="11.75" style="869" customWidth="1"/>
    <col min="10499" max="10499" width="13.375" style="869" customWidth="1"/>
    <col min="10500" max="10500" width="8.875" style="869" customWidth="1"/>
    <col min="10501" max="10501" width="6.625" style="869" customWidth="1"/>
    <col min="10502" max="10502" width="6.375" style="869" customWidth="1"/>
    <col min="10503" max="10503" width="7.5" style="869" customWidth="1"/>
    <col min="10504" max="10504" width="7.75" style="869" customWidth="1"/>
    <col min="10505" max="10505" width="12.75" style="869" customWidth="1"/>
    <col min="10506" max="10752" width="9" style="869"/>
    <col min="10753" max="10753" width="5.25" style="869" bestFit="1" customWidth="1"/>
    <col min="10754" max="10754" width="11.75" style="869" customWidth="1"/>
    <col min="10755" max="10755" width="13.375" style="869" customWidth="1"/>
    <col min="10756" max="10756" width="8.875" style="869" customWidth="1"/>
    <col min="10757" max="10757" width="6.625" style="869" customWidth="1"/>
    <col min="10758" max="10758" width="6.375" style="869" customWidth="1"/>
    <col min="10759" max="10759" width="7.5" style="869" customWidth="1"/>
    <col min="10760" max="10760" width="7.75" style="869" customWidth="1"/>
    <col min="10761" max="10761" width="12.75" style="869" customWidth="1"/>
    <col min="10762" max="11008" width="9" style="869"/>
    <col min="11009" max="11009" width="5.25" style="869" bestFit="1" customWidth="1"/>
    <col min="11010" max="11010" width="11.75" style="869" customWidth="1"/>
    <col min="11011" max="11011" width="13.375" style="869" customWidth="1"/>
    <col min="11012" max="11012" width="8.875" style="869" customWidth="1"/>
    <col min="11013" max="11013" width="6.625" style="869" customWidth="1"/>
    <col min="11014" max="11014" width="6.375" style="869" customWidth="1"/>
    <col min="11015" max="11015" width="7.5" style="869" customWidth="1"/>
    <col min="11016" max="11016" width="7.75" style="869" customWidth="1"/>
    <col min="11017" max="11017" width="12.75" style="869" customWidth="1"/>
    <col min="11018" max="11264" width="9" style="869"/>
    <col min="11265" max="11265" width="5.25" style="869" bestFit="1" customWidth="1"/>
    <col min="11266" max="11266" width="11.75" style="869" customWidth="1"/>
    <col min="11267" max="11267" width="13.375" style="869" customWidth="1"/>
    <col min="11268" max="11268" width="8.875" style="869" customWidth="1"/>
    <col min="11269" max="11269" width="6.625" style="869" customWidth="1"/>
    <col min="11270" max="11270" width="6.375" style="869" customWidth="1"/>
    <col min="11271" max="11271" width="7.5" style="869" customWidth="1"/>
    <col min="11272" max="11272" width="7.75" style="869" customWidth="1"/>
    <col min="11273" max="11273" width="12.75" style="869" customWidth="1"/>
    <col min="11274" max="11520" width="9" style="869"/>
    <col min="11521" max="11521" width="5.25" style="869" bestFit="1" customWidth="1"/>
    <col min="11522" max="11522" width="11.75" style="869" customWidth="1"/>
    <col min="11523" max="11523" width="13.375" style="869" customWidth="1"/>
    <col min="11524" max="11524" width="8.875" style="869" customWidth="1"/>
    <col min="11525" max="11525" width="6.625" style="869" customWidth="1"/>
    <col min="11526" max="11526" width="6.375" style="869" customWidth="1"/>
    <col min="11527" max="11527" width="7.5" style="869" customWidth="1"/>
    <col min="11528" max="11528" width="7.75" style="869" customWidth="1"/>
    <col min="11529" max="11529" width="12.75" style="869" customWidth="1"/>
    <col min="11530" max="11776" width="9" style="869"/>
    <col min="11777" max="11777" width="5.25" style="869" bestFit="1" customWidth="1"/>
    <col min="11778" max="11778" width="11.75" style="869" customWidth="1"/>
    <col min="11779" max="11779" width="13.375" style="869" customWidth="1"/>
    <col min="11780" max="11780" width="8.875" style="869" customWidth="1"/>
    <col min="11781" max="11781" width="6.625" style="869" customWidth="1"/>
    <col min="11782" max="11782" width="6.375" style="869" customWidth="1"/>
    <col min="11783" max="11783" width="7.5" style="869" customWidth="1"/>
    <col min="11784" max="11784" width="7.75" style="869" customWidth="1"/>
    <col min="11785" max="11785" width="12.75" style="869" customWidth="1"/>
    <col min="11786" max="12032" width="9" style="869"/>
    <col min="12033" max="12033" width="5.25" style="869" bestFit="1" customWidth="1"/>
    <col min="12034" max="12034" width="11.75" style="869" customWidth="1"/>
    <col min="12035" max="12035" width="13.375" style="869" customWidth="1"/>
    <col min="12036" max="12036" width="8.875" style="869" customWidth="1"/>
    <col min="12037" max="12037" width="6.625" style="869" customWidth="1"/>
    <col min="12038" max="12038" width="6.375" style="869" customWidth="1"/>
    <col min="12039" max="12039" width="7.5" style="869" customWidth="1"/>
    <col min="12040" max="12040" width="7.75" style="869" customWidth="1"/>
    <col min="12041" max="12041" width="12.75" style="869" customWidth="1"/>
    <col min="12042" max="12288" width="9" style="869"/>
    <col min="12289" max="12289" width="5.25" style="869" bestFit="1" customWidth="1"/>
    <col min="12290" max="12290" width="11.75" style="869" customWidth="1"/>
    <col min="12291" max="12291" width="13.375" style="869" customWidth="1"/>
    <col min="12292" max="12292" width="8.875" style="869" customWidth="1"/>
    <col min="12293" max="12293" width="6.625" style="869" customWidth="1"/>
    <col min="12294" max="12294" width="6.375" style="869" customWidth="1"/>
    <col min="12295" max="12295" width="7.5" style="869" customWidth="1"/>
    <col min="12296" max="12296" width="7.75" style="869" customWidth="1"/>
    <col min="12297" max="12297" width="12.75" style="869" customWidth="1"/>
    <col min="12298" max="12544" width="9" style="869"/>
    <col min="12545" max="12545" width="5.25" style="869" bestFit="1" customWidth="1"/>
    <col min="12546" max="12546" width="11.75" style="869" customWidth="1"/>
    <col min="12547" max="12547" width="13.375" style="869" customWidth="1"/>
    <col min="12548" max="12548" width="8.875" style="869" customWidth="1"/>
    <col min="12549" max="12549" width="6.625" style="869" customWidth="1"/>
    <col min="12550" max="12550" width="6.375" style="869" customWidth="1"/>
    <col min="12551" max="12551" width="7.5" style="869" customWidth="1"/>
    <col min="12552" max="12552" width="7.75" style="869" customWidth="1"/>
    <col min="12553" max="12553" width="12.75" style="869" customWidth="1"/>
    <col min="12554" max="12800" width="9" style="869"/>
    <col min="12801" max="12801" width="5.25" style="869" bestFit="1" customWidth="1"/>
    <col min="12802" max="12802" width="11.75" style="869" customWidth="1"/>
    <col min="12803" max="12803" width="13.375" style="869" customWidth="1"/>
    <col min="12804" max="12804" width="8.875" style="869" customWidth="1"/>
    <col min="12805" max="12805" width="6.625" style="869" customWidth="1"/>
    <col min="12806" max="12806" width="6.375" style="869" customWidth="1"/>
    <col min="12807" max="12807" width="7.5" style="869" customWidth="1"/>
    <col min="12808" max="12808" width="7.75" style="869" customWidth="1"/>
    <col min="12809" max="12809" width="12.75" style="869" customWidth="1"/>
    <col min="12810" max="13056" width="9" style="869"/>
    <col min="13057" max="13057" width="5.25" style="869" bestFit="1" customWidth="1"/>
    <col min="13058" max="13058" width="11.75" style="869" customWidth="1"/>
    <col min="13059" max="13059" width="13.375" style="869" customWidth="1"/>
    <col min="13060" max="13060" width="8.875" style="869" customWidth="1"/>
    <col min="13061" max="13061" width="6.625" style="869" customWidth="1"/>
    <col min="13062" max="13062" width="6.375" style="869" customWidth="1"/>
    <col min="13063" max="13063" width="7.5" style="869" customWidth="1"/>
    <col min="13064" max="13064" width="7.75" style="869" customWidth="1"/>
    <col min="13065" max="13065" width="12.75" style="869" customWidth="1"/>
    <col min="13066" max="13312" width="9" style="869"/>
    <col min="13313" max="13313" width="5.25" style="869" bestFit="1" customWidth="1"/>
    <col min="13314" max="13314" width="11.75" style="869" customWidth="1"/>
    <col min="13315" max="13315" width="13.375" style="869" customWidth="1"/>
    <col min="13316" max="13316" width="8.875" style="869" customWidth="1"/>
    <col min="13317" max="13317" width="6.625" style="869" customWidth="1"/>
    <col min="13318" max="13318" width="6.375" style="869" customWidth="1"/>
    <col min="13319" max="13319" width="7.5" style="869" customWidth="1"/>
    <col min="13320" max="13320" width="7.75" style="869" customWidth="1"/>
    <col min="13321" max="13321" width="12.75" style="869" customWidth="1"/>
    <col min="13322" max="13568" width="9" style="869"/>
    <col min="13569" max="13569" width="5.25" style="869" bestFit="1" customWidth="1"/>
    <col min="13570" max="13570" width="11.75" style="869" customWidth="1"/>
    <col min="13571" max="13571" width="13.375" style="869" customWidth="1"/>
    <col min="13572" max="13572" width="8.875" style="869" customWidth="1"/>
    <col min="13573" max="13573" width="6.625" style="869" customWidth="1"/>
    <col min="13574" max="13574" width="6.375" style="869" customWidth="1"/>
    <col min="13575" max="13575" width="7.5" style="869" customWidth="1"/>
    <col min="13576" max="13576" width="7.75" style="869" customWidth="1"/>
    <col min="13577" max="13577" width="12.75" style="869" customWidth="1"/>
    <col min="13578" max="13824" width="9" style="869"/>
    <col min="13825" max="13825" width="5.25" style="869" bestFit="1" customWidth="1"/>
    <col min="13826" max="13826" width="11.75" style="869" customWidth="1"/>
    <col min="13827" max="13827" width="13.375" style="869" customWidth="1"/>
    <col min="13828" max="13828" width="8.875" style="869" customWidth="1"/>
    <col min="13829" max="13829" width="6.625" style="869" customWidth="1"/>
    <col min="13830" max="13830" width="6.375" style="869" customWidth="1"/>
    <col min="13831" max="13831" width="7.5" style="869" customWidth="1"/>
    <col min="13832" max="13832" width="7.75" style="869" customWidth="1"/>
    <col min="13833" max="13833" width="12.75" style="869" customWidth="1"/>
    <col min="13834" max="14080" width="9" style="869"/>
    <col min="14081" max="14081" width="5.25" style="869" bestFit="1" customWidth="1"/>
    <col min="14082" max="14082" width="11.75" style="869" customWidth="1"/>
    <col min="14083" max="14083" width="13.375" style="869" customWidth="1"/>
    <col min="14084" max="14084" width="8.875" style="869" customWidth="1"/>
    <col min="14085" max="14085" width="6.625" style="869" customWidth="1"/>
    <col min="14086" max="14086" width="6.375" style="869" customWidth="1"/>
    <col min="14087" max="14087" width="7.5" style="869" customWidth="1"/>
    <col min="14088" max="14088" width="7.75" style="869" customWidth="1"/>
    <col min="14089" max="14089" width="12.75" style="869" customWidth="1"/>
    <col min="14090" max="14336" width="9" style="869"/>
    <col min="14337" max="14337" width="5.25" style="869" bestFit="1" customWidth="1"/>
    <col min="14338" max="14338" width="11.75" style="869" customWidth="1"/>
    <col min="14339" max="14339" width="13.375" style="869" customWidth="1"/>
    <col min="14340" max="14340" width="8.875" style="869" customWidth="1"/>
    <col min="14341" max="14341" width="6.625" style="869" customWidth="1"/>
    <col min="14342" max="14342" width="6.375" style="869" customWidth="1"/>
    <col min="14343" max="14343" width="7.5" style="869" customWidth="1"/>
    <col min="14344" max="14344" width="7.75" style="869" customWidth="1"/>
    <col min="14345" max="14345" width="12.75" style="869" customWidth="1"/>
    <col min="14346" max="14592" width="9" style="869"/>
    <col min="14593" max="14593" width="5.25" style="869" bestFit="1" customWidth="1"/>
    <col min="14594" max="14594" width="11.75" style="869" customWidth="1"/>
    <col min="14595" max="14595" width="13.375" style="869" customWidth="1"/>
    <col min="14596" max="14596" width="8.875" style="869" customWidth="1"/>
    <col min="14597" max="14597" width="6.625" style="869" customWidth="1"/>
    <col min="14598" max="14598" width="6.375" style="869" customWidth="1"/>
    <col min="14599" max="14599" width="7.5" style="869" customWidth="1"/>
    <col min="14600" max="14600" width="7.75" style="869" customWidth="1"/>
    <col min="14601" max="14601" width="12.75" style="869" customWidth="1"/>
    <col min="14602" max="14848" width="9" style="869"/>
    <col min="14849" max="14849" width="5.25" style="869" bestFit="1" customWidth="1"/>
    <col min="14850" max="14850" width="11.75" style="869" customWidth="1"/>
    <col min="14851" max="14851" width="13.375" style="869" customWidth="1"/>
    <col min="14852" max="14852" width="8.875" style="869" customWidth="1"/>
    <col min="14853" max="14853" width="6.625" style="869" customWidth="1"/>
    <col min="14854" max="14854" width="6.375" style="869" customWidth="1"/>
    <col min="14855" max="14855" width="7.5" style="869" customWidth="1"/>
    <col min="14856" max="14856" width="7.75" style="869" customWidth="1"/>
    <col min="14857" max="14857" width="12.75" style="869" customWidth="1"/>
    <col min="14858" max="15104" width="9" style="869"/>
    <col min="15105" max="15105" width="5.25" style="869" bestFit="1" customWidth="1"/>
    <col min="15106" max="15106" width="11.75" style="869" customWidth="1"/>
    <col min="15107" max="15107" width="13.375" style="869" customWidth="1"/>
    <col min="15108" max="15108" width="8.875" style="869" customWidth="1"/>
    <col min="15109" max="15109" width="6.625" style="869" customWidth="1"/>
    <col min="15110" max="15110" width="6.375" style="869" customWidth="1"/>
    <col min="15111" max="15111" width="7.5" style="869" customWidth="1"/>
    <col min="15112" max="15112" width="7.75" style="869" customWidth="1"/>
    <col min="15113" max="15113" width="12.75" style="869" customWidth="1"/>
    <col min="15114" max="15360" width="9" style="869"/>
    <col min="15361" max="15361" width="5.25" style="869" bestFit="1" customWidth="1"/>
    <col min="15362" max="15362" width="11.75" style="869" customWidth="1"/>
    <col min="15363" max="15363" width="13.375" style="869" customWidth="1"/>
    <col min="15364" max="15364" width="8.875" style="869" customWidth="1"/>
    <col min="15365" max="15365" width="6.625" style="869" customWidth="1"/>
    <col min="15366" max="15366" width="6.375" style="869" customWidth="1"/>
    <col min="15367" max="15367" width="7.5" style="869" customWidth="1"/>
    <col min="15368" max="15368" width="7.75" style="869" customWidth="1"/>
    <col min="15369" max="15369" width="12.75" style="869" customWidth="1"/>
    <col min="15370" max="15616" width="9" style="869"/>
    <col min="15617" max="15617" width="5.25" style="869" bestFit="1" customWidth="1"/>
    <col min="15618" max="15618" width="11.75" style="869" customWidth="1"/>
    <col min="15619" max="15619" width="13.375" style="869" customWidth="1"/>
    <col min="15620" max="15620" width="8.875" style="869" customWidth="1"/>
    <col min="15621" max="15621" width="6.625" style="869" customWidth="1"/>
    <col min="15622" max="15622" width="6.375" style="869" customWidth="1"/>
    <col min="15623" max="15623" width="7.5" style="869" customWidth="1"/>
    <col min="15624" max="15624" width="7.75" style="869" customWidth="1"/>
    <col min="15625" max="15625" width="12.75" style="869" customWidth="1"/>
    <col min="15626" max="15872" width="9" style="869"/>
    <col min="15873" max="15873" width="5.25" style="869" bestFit="1" customWidth="1"/>
    <col min="15874" max="15874" width="11.75" style="869" customWidth="1"/>
    <col min="15875" max="15875" width="13.375" style="869" customWidth="1"/>
    <col min="15876" max="15876" width="8.875" style="869" customWidth="1"/>
    <col min="15877" max="15877" width="6.625" style="869" customWidth="1"/>
    <col min="15878" max="15878" width="6.375" style="869" customWidth="1"/>
    <col min="15879" max="15879" width="7.5" style="869" customWidth="1"/>
    <col min="15880" max="15880" width="7.75" style="869" customWidth="1"/>
    <col min="15881" max="15881" width="12.75" style="869" customWidth="1"/>
    <col min="15882" max="16128" width="9" style="869"/>
    <col min="16129" max="16129" width="5.25" style="869" bestFit="1" customWidth="1"/>
    <col min="16130" max="16130" width="11.75" style="869" customWidth="1"/>
    <col min="16131" max="16131" width="13.375" style="869" customWidth="1"/>
    <col min="16132" max="16132" width="8.875" style="869" customWidth="1"/>
    <col min="16133" max="16133" width="6.625" style="869" customWidth="1"/>
    <col min="16134" max="16134" width="6.375" style="869" customWidth="1"/>
    <col min="16135" max="16135" width="7.5" style="869" customWidth="1"/>
    <col min="16136" max="16136" width="7.75" style="869" customWidth="1"/>
    <col min="16137" max="16137" width="12.75" style="869" customWidth="1"/>
    <col min="16138" max="16384" width="9" style="869"/>
  </cols>
  <sheetData>
    <row r="1" spans="1:10" ht="133.5" customHeight="1">
      <c r="A1" s="1486" t="s">
        <v>1675</v>
      </c>
      <c r="B1" s="1487" t="s">
        <v>1676</v>
      </c>
      <c r="C1" s="1487" t="s">
        <v>1677</v>
      </c>
      <c r="D1" s="1487" t="s">
        <v>1678</v>
      </c>
      <c r="E1" s="1487" t="s">
        <v>1679</v>
      </c>
      <c r="F1" s="1487" t="s">
        <v>1680</v>
      </c>
      <c r="G1" s="1487" t="s">
        <v>1681</v>
      </c>
      <c r="H1" s="1487" t="s">
        <v>1682</v>
      </c>
      <c r="I1" s="1487" t="s">
        <v>1683</v>
      </c>
    </row>
    <row r="2" spans="1:10" ht="21" customHeight="1">
      <c r="A2" s="1486">
        <v>1</v>
      </c>
      <c r="B2" s="1488"/>
      <c r="C2" s="1488"/>
      <c r="D2" s="1488"/>
      <c r="E2" s="1488"/>
      <c r="F2" s="1488"/>
      <c r="G2" s="1488"/>
      <c r="H2" s="1488"/>
      <c r="I2" s="1488">
        <f>様式1!L11</f>
        <v>0</v>
      </c>
    </row>
    <row r="3" spans="1:10" ht="21" customHeight="1">
      <c r="A3" s="1486"/>
      <c r="I3" s="1488"/>
    </row>
    <row r="4" spans="1:10" ht="21" customHeight="1">
      <c r="A4" s="1486"/>
    </row>
    <row r="5" spans="1:10" ht="21" customHeight="1">
      <c r="A5" s="1486"/>
    </row>
    <row r="6" spans="1:10" ht="21" customHeight="1">
      <c r="A6" s="1486"/>
    </row>
    <row r="7" spans="1:10" ht="21" customHeight="1">
      <c r="A7" s="1486"/>
    </row>
    <row r="8" spans="1:10" ht="21" customHeight="1">
      <c r="A8" s="1486"/>
    </row>
    <row r="9" spans="1:10" ht="21" customHeight="1">
      <c r="A9" s="1486"/>
    </row>
    <row r="10" spans="1:10" ht="21" customHeight="1">
      <c r="A10" s="1486"/>
    </row>
    <row r="11" spans="1:10">
      <c r="A11" s="1486"/>
    </row>
    <row r="12" spans="1:10">
      <c r="A12" s="1486"/>
    </row>
    <row r="13" spans="1:10">
      <c r="A13" s="1486"/>
    </row>
    <row r="14" spans="1:10">
      <c r="A14" s="1486"/>
    </row>
    <row r="15" spans="1:10">
      <c r="A15" s="1486"/>
    </row>
    <row r="16" spans="1:10">
      <c r="A16" s="1486"/>
    </row>
    <row r="17" spans="1:1">
      <c r="A17" s="1486"/>
    </row>
    <row r="18" spans="1:1">
      <c r="A18" s="1486"/>
    </row>
    <row r="19" spans="1:1">
      <c r="A19" s="1486"/>
    </row>
    <row r="20" spans="1:1">
      <c r="A20" s="1486"/>
    </row>
    <row r="21" spans="1:1">
      <c r="A21" s="1486"/>
    </row>
    <row r="22" spans="1:1">
      <c r="A22" s="1486"/>
    </row>
    <row r="23" spans="1:1">
      <c r="A23" s="1486"/>
    </row>
    <row r="24" spans="1:1">
      <c r="A24" s="1486"/>
    </row>
    <row r="25" spans="1:1">
      <c r="A25" s="1486"/>
    </row>
    <row r="26" spans="1:1">
      <c r="A26" s="1486"/>
    </row>
    <row r="27" spans="1:1">
      <c r="A27" s="1486"/>
    </row>
    <row r="28" spans="1:1">
      <c r="A28" s="1486"/>
    </row>
    <row r="29" spans="1:1">
      <c r="A29" s="1486"/>
    </row>
    <row r="30" spans="1:1">
      <c r="A30" s="1486"/>
    </row>
    <row r="31" spans="1:1">
      <c r="A31" s="1486"/>
    </row>
    <row r="32" spans="1:1">
      <c r="A32" s="1486"/>
    </row>
    <row r="33" spans="1:1">
      <c r="A33" s="1486"/>
    </row>
    <row r="34" spans="1:1">
      <c r="A34" s="1486"/>
    </row>
    <row r="35" spans="1:1">
      <c r="A35" s="1486"/>
    </row>
    <row r="36" spans="1:1">
      <c r="A36" s="1486"/>
    </row>
    <row r="37" spans="1:1">
      <c r="A37" s="1486"/>
    </row>
    <row r="38" spans="1:1">
      <c r="A38" s="1486"/>
    </row>
    <row r="39" spans="1:1">
      <c r="A39" s="1486"/>
    </row>
  </sheetData>
  <phoneticPr fontId="14"/>
  <dataValidations count="3">
    <dataValidation type="list" allowBlank="1" showInputMessage="1" showErrorMessage="1" sqref="H2:H65536 JD2:JD65536 SZ2:SZ65536 ACV2:ACV65536 AMR2:AMR65536 AWN2:AWN65536 BGJ2:BGJ65536 BQF2:BQF65536 CAB2:CAB65536 CJX2:CJX65536 CTT2:CTT65536 DDP2:DDP65536 DNL2:DNL65536 DXH2:DXH65536 EHD2:EHD65536 EQZ2:EQZ65536 FAV2:FAV65536 FKR2:FKR65536 FUN2:FUN65536 GEJ2:GEJ65536 GOF2:GOF65536 GYB2:GYB65536 HHX2:HHX65536 HRT2:HRT65536 IBP2:IBP65536 ILL2:ILL65536 IVH2:IVH65536 JFD2:JFD65536 JOZ2:JOZ65536 JYV2:JYV65536 KIR2:KIR65536 KSN2:KSN65536 LCJ2:LCJ65536 LMF2:LMF65536 LWB2:LWB65536 MFX2:MFX65536 MPT2:MPT65536 MZP2:MZP65536 NJL2:NJL65536 NTH2:NTH65536 ODD2:ODD65536 OMZ2:OMZ65536 OWV2:OWV65536 PGR2:PGR65536 PQN2:PQN65536 QAJ2:QAJ65536 QKF2:QKF65536 QUB2:QUB65536 RDX2:RDX65536 RNT2:RNT65536 RXP2:RXP65536 SHL2:SHL65536 SRH2:SRH65536 TBD2:TBD65536 TKZ2:TKZ65536 TUV2:TUV65536 UER2:UER65536 UON2:UON65536 UYJ2:UYJ65536 VIF2:VIF65536 VSB2:VSB65536 WBX2:WBX65536 WLT2:WLT65536 WVP2:WVP65536 H65538:H131072 JD65538:JD131072 SZ65538:SZ131072 ACV65538:ACV131072 AMR65538:AMR131072 AWN65538:AWN131072 BGJ65538:BGJ131072 BQF65538:BQF131072 CAB65538:CAB131072 CJX65538:CJX131072 CTT65538:CTT131072 DDP65538:DDP131072 DNL65538:DNL131072 DXH65538:DXH131072 EHD65538:EHD131072 EQZ65538:EQZ131072 FAV65538:FAV131072 FKR65538:FKR131072 FUN65538:FUN131072 GEJ65538:GEJ131072 GOF65538:GOF131072 GYB65538:GYB131072 HHX65538:HHX131072 HRT65538:HRT131072 IBP65538:IBP131072 ILL65538:ILL131072 IVH65538:IVH131072 JFD65538:JFD131072 JOZ65538:JOZ131072 JYV65538:JYV131072 KIR65538:KIR131072 KSN65538:KSN131072 LCJ65538:LCJ131072 LMF65538:LMF131072 LWB65538:LWB131072 MFX65538:MFX131072 MPT65538:MPT131072 MZP65538:MZP131072 NJL65538:NJL131072 NTH65538:NTH131072 ODD65538:ODD131072 OMZ65538:OMZ131072 OWV65538:OWV131072 PGR65538:PGR131072 PQN65538:PQN131072 QAJ65538:QAJ131072 QKF65538:QKF131072 QUB65538:QUB131072 RDX65538:RDX131072 RNT65538:RNT131072 RXP65538:RXP131072 SHL65538:SHL131072 SRH65538:SRH131072 TBD65538:TBD131072 TKZ65538:TKZ131072 TUV65538:TUV131072 UER65538:UER131072 UON65538:UON131072 UYJ65538:UYJ131072 VIF65538:VIF131072 VSB65538:VSB131072 WBX65538:WBX131072 WLT65538:WLT131072 WVP65538:WVP131072 H131074:H196608 JD131074:JD196608 SZ131074:SZ196608 ACV131074:ACV196608 AMR131074:AMR196608 AWN131074:AWN196608 BGJ131074:BGJ196608 BQF131074:BQF196608 CAB131074:CAB196608 CJX131074:CJX196608 CTT131074:CTT196608 DDP131074:DDP196608 DNL131074:DNL196608 DXH131074:DXH196608 EHD131074:EHD196608 EQZ131074:EQZ196608 FAV131074:FAV196608 FKR131074:FKR196608 FUN131074:FUN196608 GEJ131074:GEJ196608 GOF131074:GOF196608 GYB131074:GYB196608 HHX131074:HHX196608 HRT131074:HRT196608 IBP131074:IBP196608 ILL131074:ILL196608 IVH131074:IVH196608 JFD131074:JFD196608 JOZ131074:JOZ196608 JYV131074:JYV196608 KIR131074:KIR196608 KSN131074:KSN196608 LCJ131074:LCJ196608 LMF131074:LMF196608 LWB131074:LWB196608 MFX131074:MFX196608 MPT131074:MPT196608 MZP131074:MZP196608 NJL131074:NJL196608 NTH131074:NTH196608 ODD131074:ODD196608 OMZ131074:OMZ196608 OWV131074:OWV196608 PGR131074:PGR196608 PQN131074:PQN196608 QAJ131074:QAJ196608 QKF131074:QKF196608 QUB131074:QUB196608 RDX131074:RDX196608 RNT131074:RNT196608 RXP131074:RXP196608 SHL131074:SHL196608 SRH131074:SRH196608 TBD131074:TBD196608 TKZ131074:TKZ196608 TUV131074:TUV196608 UER131074:UER196608 UON131074:UON196608 UYJ131074:UYJ196608 VIF131074:VIF196608 VSB131074:VSB196608 WBX131074:WBX196608 WLT131074:WLT196608 WVP131074:WVP196608 H196610:H262144 JD196610:JD262144 SZ196610:SZ262144 ACV196610:ACV262144 AMR196610:AMR262144 AWN196610:AWN262144 BGJ196610:BGJ262144 BQF196610:BQF262144 CAB196610:CAB262144 CJX196610:CJX262144 CTT196610:CTT262144 DDP196610:DDP262144 DNL196610:DNL262144 DXH196610:DXH262144 EHD196610:EHD262144 EQZ196610:EQZ262144 FAV196610:FAV262144 FKR196610:FKR262144 FUN196610:FUN262144 GEJ196610:GEJ262144 GOF196610:GOF262144 GYB196610:GYB262144 HHX196610:HHX262144 HRT196610:HRT262144 IBP196610:IBP262144 ILL196610:ILL262144 IVH196610:IVH262144 JFD196610:JFD262144 JOZ196610:JOZ262144 JYV196610:JYV262144 KIR196610:KIR262144 KSN196610:KSN262144 LCJ196610:LCJ262144 LMF196610:LMF262144 LWB196610:LWB262144 MFX196610:MFX262144 MPT196610:MPT262144 MZP196610:MZP262144 NJL196610:NJL262144 NTH196610:NTH262144 ODD196610:ODD262144 OMZ196610:OMZ262144 OWV196610:OWV262144 PGR196610:PGR262144 PQN196610:PQN262144 QAJ196610:QAJ262144 QKF196610:QKF262144 QUB196610:QUB262144 RDX196610:RDX262144 RNT196610:RNT262144 RXP196610:RXP262144 SHL196610:SHL262144 SRH196610:SRH262144 TBD196610:TBD262144 TKZ196610:TKZ262144 TUV196610:TUV262144 UER196610:UER262144 UON196610:UON262144 UYJ196610:UYJ262144 VIF196610:VIF262144 VSB196610:VSB262144 WBX196610:WBX262144 WLT196610:WLT262144 WVP196610:WVP262144 H262146:H327680 JD262146:JD327680 SZ262146:SZ327680 ACV262146:ACV327680 AMR262146:AMR327680 AWN262146:AWN327680 BGJ262146:BGJ327680 BQF262146:BQF327680 CAB262146:CAB327680 CJX262146:CJX327680 CTT262146:CTT327680 DDP262146:DDP327680 DNL262146:DNL327680 DXH262146:DXH327680 EHD262146:EHD327680 EQZ262146:EQZ327680 FAV262146:FAV327680 FKR262146:FKR327680 FUN262146:FUN327680 GEJ262146:GEJ327680 GOF262146:GOF327680 GYB262146:GYB327680 HHX262146:HHX327680 HRT262146:HRT327680 IBP262146:IBP327680 ILL262146:ILL327680 IVH262146:IVH327680 JFD262146:JFD327680 JOZ262146:JOZ327680 JYV262146:JYV327680 KIR262146:KIR327680 KSN262146:KSN327680 LCJ262146:LCJ327680 LMF262146:LMF327680 LWB262146:LWB327680 MFX262146:MFX327680 MPT262146:MPT327680 MZP262146:MZP327680 NJL262146:NJL327680 NTH262146:NTH327680 ODD262146:ODD327680 OMZ262146:OMZ327680 OWV262146:OWV327680 PGR262146:PGR327680 PQN262146:PQN327680 QAJ262146:QAJ327680 QKF262146:QKF327680 QUB262146:QUB327680 RDX262146:RDX327680 RNT262146:RNT327680 RXP262146:RXP327680 SHL262146:SHL327680 SRH262146:SRH327680 TBD262146:TBD327680 TKZ262146:TKZ327680 TUV262146:TUV327680 UER262146:UER327680 UON262146:UON327680 UYJ262146:UYJ327680 VIF262146:VIF327680 VSB262146:VSB327680 WBX262146:WBX327680 WLT262146:WLT327680 WVP262146:WVP327680 H327682:H393216 JD327682:JD393216 SZ327682:SZ393216 ACV327682:ACV393216 AMR327682:AMR393216 AWN327682:AWN393216 BGJ327682:BGJ393216 BQF327682:BQF393216 CAB327682:CAB393216 CJX327682:CJX393216 CTT327682:CTT393216 DDP327682:DDP393216 DNL327682:DNL393216 DXH327682:DXH393216 EHD327682:EHD393216 EQZ327682:EQZ393216 FAV327682:FAV393216 FKR327682:FKR393216 FUN327682:FUN393216 GEJ327682:GEJ393216 GOF327682:GOF393216 GYB327682:GYB393216 HHX327682:HHX393216 HRT327682:HRT393216 IBP327682:IBP393216 ILL327682:ILL393216 IVH327682:IVH393216 JFD327682:JFD393216 JOZ327682:JOZ393216 JYV327682:JYV393216 KIR327682:KIR393216 KSN327682:KSN393216 LCJ327682:LCJ393216 LMF327682:LMF393216 LWB327682:LWB393216 MFX327682:MFX393216 MPT327682:MPT393216 MZP327682:MZP393216 NJL327682:NJL393216 NTH327682:NTH393216 ODD327682:ODD393216 OMZ327682:OMZ393216 OWV327682:OWV393216 PGR327682:PGR393216 PQN327682:PQN393216 QAJ327682:QAJ393216 QKF327682:QKF393216 QUB327682:QUB393216 RDX327682:RDX393216 RNT327682:RNT393216 RXP327682:RXP393216 SHL327682:SHL393216 SRH327682:SRH393216 TBD327682:TBD393216 TKZ327682:TKZ393216 TUV327682:TUV393216 UER327682:UER393216 UON327682:UON393216 UYJ327682:UYJ393216 VIF327682:VIF393216 VSB327682:VSB393216 WBX327682:WBX393216 WLT327682:WLT393216 WVP327682:WVP393216 H393218:H458752 JD393218:JD458752 SZ393218:SZ458752 ACV393218:ACV458752 AMR393218:AMR458752 AWN393218:AWN458752 BGJ393218:BGJ458752 BQF393218:BQF458752 CAB393218:CAB458752 CJX393218:CJX458752 CTT393218:CTT458752 DDP393218:DDP458752 DNL393218:DNL458752 DXH393218:DXH458752 EHD393218:EHD458752 EQZ393218:EQZ458752 FAV393218:FAV458752 FKR393218:FKR458752 FUN393218:FUN458752 GEJ393218:GEJ458752 GOF393218:GOF458752 GYB393218:GYB458752 HHX393218:HHX458752 HRT393218:HRT458752 IBP393218:IBP458752 ILL393218:ILL458752 IVH393218:IVH458752 JFD393218:JFD458752 JOZ393218:JOZ458752 JYV393218:JYV458752 KIR393218:KIR458752 KSN393218:KSN458752 LCJ393218:LCJ458752 LMF393218:LMF458752 LWB393218:LWB458752 MFX393218:MFX458752 MPT393218:MPT458752 MZP393218:MZP458752 NJL393218:NJL458752 NTH393218:NTH458752 ODD393218:ODD458752 OMZ393218:OMZ458752 OWV393218:OWV458752 PGR393218:PGR458752 PQN393218:PQN458752 QAJ393218:QAJ458752 QKF393218:QKF458752 QUB393218:QUB458752 RDX393218:RDX458752 RNT393218:RNT458752 RXP393218:RXP458752 SHL393218:SHL458752 SRH393218:SRH458752 TBD393218:TBD458752 TKZ393218:TKZ458752 TUV393218:TUV458752 UER393218:UER458752 UON393218:UON458752 UYJ393218:UYJ458752 VIF393218:VIF458752 VSB393218:VSB458752 WBX393218:WBX458752 WLT393218:WLT458752 WVP393218:WVP458752 H458754:H524288 JD458754:JD524288 SZ458754:SZ524288 ACV458754:ACV524288 AMR458754:AMR524288 AWN458754:AWN524288 BGJ458754:BGJ524288 BQF458754:BQF524288 CAB458754:CAB524288 CJX458754:CJX524288 CTT458754:CTT524288 DDP458754:DDP524288 DNL458754:DNL524288 DXH458754:DXH524288 EHD458754:EHD524288 EQZ458754:EQZ524288 FAV458754:FAV524288 FKR458754:FKR524288 FUN458754:FUN524288 GEJ458754:GEJ524288 GOF458754:GOF524288 GYB458754:GYB524288 HHX458754:HHX524288 HRT458754:HRT524288 IBP458754:IBP524288 ILL458754:ILL524288 IVH458754:IVH524288 JFD458754:JFD524288 JOZ458754:JOZ524288 JYV458754:JYV524288 KIR458754:KIR524288 KSN458754:KSN524288 LCJ458754:LCJ524288 LMF458754:LMF524288 LWB458754:LWB524288 MFX458754:MFX524288 MPT458754:MPT524288 MZP458754:MZP524288 NJL458754:NJL524288 NTH458754:NTH524288 ODD458754:ODD524288 OMZ458754:OMZ524288 OWV458754:OWV524288 PGR458754:PGR524288 PQN458754:PQN524288 QAJ458754:QAJ524288 QKF458754:QKF524288 QUB458754:QUB524288 RDX458754:RDX524288 RNT458754:RNT524288 RXP458754:RXP524288 SHL458754:SHL524288 SRH458754:SRH524288 TBD458754:TBD524288 TKZ458754:TKZ524288 TUV458754:TUV524288 UER458754:UER524288 UON458754:UON524288 UYJ458754:UYJ524288 VIF458754:VIF524288 VSB458754:VSB524288 WBX458754:WBX524288 WLT458754:WLT524288 WVP458754:WVP524288 H524290:H589824 JD524290:JD589824 SZ524290:SZ589824 ACV524290:ACV589824 AMR524290:AMR589824 AWN524290:AWN589824 BGJ524290:BGJ589824 BQF524290:BQF589824 CAB524290:CAB589824 CJX524290:CJX589824 CTT524290:CTT589824 DDP524290:DDP589824 DNL524290:DNL589824 DXH524290:DXH589824 EHD524290:EHD589824 EQZ524290:EQZ589824 FAV524290:FAV589824 FKR524290:FKR589824 FUN524290:FUN589824 GEJ524290:GEJ589824 GOF524290:GOF589824 GYB524290:GYB589824 HHX524290:HHX589824 HRT524290:HRT589824 IBP524290:IBP589824 ILL524290:ILL589824 IVH524290:IVH589824 JFD524290:JFD589824 JOZ524290:JOZ589824 JYV524290:JYV589824 KIR524290:KIR589824 KSN524290:KSN589824 LCJ524290:LCJ589824 LMF524290:LMF589824 LWB524290:LWB589824 MFX524290:MFX589824 MPT524290:MPT589824 MZP524290:MZP589824 NJL524290:NJL589824 NTH524290:NTH589824 ODD524290:ODD589824 OMZ524290:OMZ589824 OWV524290:OWV589824 PGR524290:PGR589824 PQN524290:PQN589824 QAJ524290:QAJ589824 QKF524290:QKF589824 QUB524290:QUB589824 RDX524290:RDX589824 RNT524290:RNT589824 RXP524290:RXP589824 SHL524290:SHL589824 SRH524290:SRH589824 TBD524290:TBD589824 TKZ524290:TKZ589824 TUV524290:TUV589824 UER524290:UER589824 UON524290:UON589824 UYJ524290:UYJ589824 VIF524290:VIF589824 VSB524290:VSB589824 WBX524290:WBX589824 WLT524290:WLT589824 WVP524290:WVP589824 H589826:H655360 JD589826:JD655360 SZ589826:SZ655360 ACV589826:ACV655360 AMR589826:AMR655360 AWN589826:AWN655360 BGJ589826:BGJ655360 BQF589826:BQF655360 CAB589826:CAB655360 CJX589826:CJX655360 CTT589826:CTT655360 DDP589826:DDP655360 DNL589826:DNL655360 DXH589826:DXH655360 EHD589826:EHD655360 EQZ589826:EQZ655360 FAV589826:FAV655360 FKR589826:FKR655360 FUN589826:FUN655360 GEJ589826:GEJ655360 GOF589826:GOF655360 GYB589826:GYB655360 HHX589826:HHX655360 HRT589826:HRT655360 IBP589826:IBP655360 ILL589826:ILL655360 IVH589826:IVH655360 JFD589826:JFD655360 JOZ589826:JOZ655360 JYV589826:JYV655360 KIR589826:KIR655360 KSN589826:KSN655360 LCJ589826:LCJ655360 LMF589826:LMF655360 LWB589826:LWB655360 MFX589826:MFX655360 MPT589826:MPT655360 MZP589826:MZP655360 NJL589826:NJL655360 NTH589826:NTH655360 ODD589826:ODD655360 OMZ589826:OMZ655360 OWV589826:OWV655360 PGR589826:PGR655360 PQN589826:PQN655360 QAJ589826:QAJ655360 QKF589826:QKF655360 QUB589826:QUB655360 RDX589826:RDX655360 RNT589826:RNT655360 RXP589826:RXP655360 SHL589826:SHL655360 SRH589826:SRH655360 TBD589826:TBD655360 TKZ589826:TKZ655360 TUV589826:TUV655360 UER589826:UER655360 UON589826:UON655360 UYJ589826:UYJ655360 VIF589826:VIF655360 VSB589826:VSB655360 WBX589826:WBX655360 WLT589826:WLT655360 WVP589826:WVP655360 H655362:H720896 JD655362:JD720896 SZ655362:SZ720896 ACV655362:ACV720896 AMR655362:AMR720896 AWN655362:AWN720896 BGJ655362:BGJ720896 BQF655362:BQF720896 CAB655362:CAB720896 CJX655362:CJX720896 CTT655362:CTT720896 DDP655362:DDP720896 DNL655362:DNL720896 DXH655362:DXH720896 EHD655362:EHD720896 EQZ655362:EQZ720896 FAV655362:FAV720896 FKR655362:FKR720896 FUN655362:FUN720896 GEJ655362:GEJ720896 GOF655362:GOF720896 GYB655362:GYB720896 HHX655362:HHX720896 HRT655362:HRT720896 IBP655362:IBP720896 ILL655362:ILL720896 IVH655362:IVH720896 JFD655362:JFD720896 JOZ655362:JOZ720896 JYV655362:JYV720896 KIR655362:KIR720896 KSN655362:KSN720896 LCJ655362:LCJ720896 LMF655362:LMF720896 LWB655362:LWB720896 MFX655362:MFX720896 MPT655362:MPT720896 MZP655362:MZP720896 NJL655362:NJL720896 NTH655362:NTH720896 ODD655362:ODD720896 OMZ655362:OMZ720896 OWV655362:OWV720896 PGR655362:PGR720896 PQN655362:PQN720896 QAJ655362:QAJ720896 QKF655362:QKF720896 QUB655362:QUB720896 RDX655362:RDX720896 RNT655362:RNT720896 RXP655362:RXP720896 SHL655362:SHL720896 SRH655362:SRH720896 TBD655362:TBD720896 TKZ655362:TKZ720896 TUV655362:TUV720896 UER655362:UER720896 UON655362:UON720896 UYJ655362:UYJ720896 VIF655362:VIF720896 VSB655362:VSB720896 WBX655362:WBX720896 WLT655362:WLT720896 WVP655362:WVP720896 H720898:H786432 JD720898:JD786432 SZ720898:SZ786432 ACV720898:ACV786432 AMR720898:AMR786432 AWN720898:AWN786432 BGJ720898:BGJ786432 BQF720898:BQF786432 CAB720898:CAB786432 CJX720898:CJX786432 CTT720898:CTT786432 DDP720898:DDP786432 DNL720898:DNL786432 DXH720898:DXH786432 EHD720898:EHD786432 EQZ720898:EQZ786432 FAV720898:FAV786432 FKR720898:FKR786432 FUN720898:FUN786432 GEJ720898:GEJ786432 GOF720898:GOF786432 GYB720898:GYB786432 HHX720898:HHX786432 HRT720898:HRT786432 IBP720898:IBP786432 ILL720898:ILL786432 IVH720898:IVH786432 JFD720898:JFD786432 JOZ720898:JOZ786432 JYV720898:JYV786432 KIR720898:KIR786432 KSN720898:KSN786432 LCJ720898:LCJ786432 LMF720898:LMF786432 LWB720898:LWB786432 MFX720898:MFX786432 MPT720898:MPT786432 MZP720898:MZP786432 NJL720898:NJL786432 NTH720898:NTH786432 ODD720898:ODD786432 OMZ720898:OMZ786432 OWV720898:OWV786432 PGR720898:PGR786432 PQN720898:PQN786432 QAJ720898:QAJ786432 QKF720898:QKF786432 QUB720898:QUB786432 RDX720898:RDX786432 RNT720898:RNT786432 RXP720898:RXP786432 SHL720898:SHL786432 SRH720898:SRH786432 TBD720898:TBD786432 TKZ720898:TKZ786432 TUV720898:TUV786432 UER720898:UER786432 UON720898:UON786432 UYJ720898:UYJ786432 VIF720898:VIF786432 VSB720898:VSB786432 WBX720898:WBX786432 WLT720898:WLT786432 WVP720898:WVP786432 H786434:H851968 JD786434:JD851968 SZ786434:SZ851968 ACV786434:ACV851968 AMR786434:AMR851968 AWN786434:AWN851968 BGJ786434:BGJ851968 BQF786434:BQF851968 CAB786434:CAB851968 CJX786434:CJX851968 CTT786434:CTT851968 DDP786434:DDP851968 DNL786434:DNL851968 DXH786434:DXH851968 EHD786434:EHD851968 EQZ786434:EQZ851968 FAV786434:FAV851968 FKR786434:FKR851968 FUN786434:FUN851968 GEJ786434:GEJ851968 GOF786434:GOF851968 GYB786434:GYB851968 HHX786434:HHX851968 HRT786434:HRT851968 IBP786434:IBP851968 ILL786434:ILL851968 IVH786434:IVH851968 JFD786434:JFD851968 JOZ786434:JOZ851968 JYV786434:JYV851968 KIR786434:KIR851968 KSN786434:KSN851968 LCJ786434:LCJ851968 LMF786434:LMF851968 LWB786434:LWB851968 MFX786434:MFX851968 MPT786434:MPT851968 MZP786434:MZP851968 NJL786434:NJL851968 NTH786434:NTH851968 ODD786434:ODD851968 OMZ786434:OMZ851968 OWV786434:OWV851968 PGR786434:PGR851968 PQN786434:PQN851968 QAJ786434:QAJ851968 QKF786434:QKF851968 QUB786434:QUB851968 RDX786434:RDX851968 RNT786434:RNT851968 RXP786434:RXP851968 SHL786434:SHL851968 SRH786434:SRH851968 TBD786434:TBD851968 TKZ786434:TKZ851968 TUV786434:TUV851968 UER786434:UER851968 UON786434:UON851968 UYJ786434:UYJ851968 VIF786434:VIF851968 VSB786434:VSB851968 WBX786434:WBX851968 WLT786434:WLT851968 WVP786434:WVP851968 H851970:H917504 JD851970:JD917504 SZ851970:SZ917504 ACV851970:ACV917504 AMR851970:AMR917504 AWN851970:AWN917504 BGJ851970:BGJ917504 BQF851970:BQF917504 CAB851970:CAB917504 CJX851970:CJX917504 CTT851970:CTT917504 DDP851970:DDP917504 DNL851970:DNL917504 DXH851970:DXH917504 EHD851970:EHD917504 EQZ851970:EQZ917504 FAV851970:FAV917504 FKR851970:FKR917504 FUN851970:FUN917504 GEJ851970:GEJ917504 GOF851970:GOF917504 GYB851970:GYB917504 HHX851970:HHX917504 HRT851970:HRT917504 IBP851970:IBP917504 ILL851970:ILL917504 IVH851970:IVH917504 JFD851970:JFD917504 JOZ851970:JOZ917504 JYV851970:JYV917504 KIR851970:KIR917504 KSN851970:KSN917504 LCJ851970:LCJ917504 LMF851970:LMF917504 LWB851970:LWB917504 MFX851970:MFX917504 MPT851970:MPT917504 MZP851970:MZP917504 NJL851970:NJL917504 NTH851970:NTH917504 ODD851970:ODD917504 OMZ851970:OMZ917504 OWV851970:OWV917504 PGR851970:PGR917504 PQN851970:PQN917504 QAJ851970:QAJ917504 QKF851970:QKF917504 QUB851970:QUB917504 RDX851970:RDX917504 RNT851970:RNT917504 RXP851970:RXP917504 SHL851970:SHL917504 SRH851970:SRH917504 TBD851970:TBD917504 TKZ851970:TKZ917504 TUV851970:TUV917504 UER851970:UER917504 UON851970:UON917504 UYJ851970:UYJ917504 VIF851970:VIF917504 VSB851970:VSB917504 WBX851970:WBX917504 WLT851970:WLT917504 WVP851970:WVP917504 H917506:H983040 JD917506:JD983040 SZ917506:SZ983040 ACV917506:ACV983040 AMR917506:AMR983040 AWN917506:AWN983040 BGJ917506:BGJ983040 BQF917506:BQF983040 CAB917506:CAB983040 CJX917506:CJX983040 CTT917506:CTT983040 DDP917506:DDP983040 DNL917506:DNL983040 DXH917506:DXH983040 EHD917506:EHD983040 EQZ917506:EQZ983040 FAV917506:FAV983040 FKR917506:FKR983040 FUN917506:FUN983040 GEJ917506:GEJ983040 GOF917506:GOF983040 GYB917506:GYB983040 HHX917506:HHX983040 HRT917506:HRT983040 IBP917506:IBP983040 ILL917506:ILL983040 IVH917506:IVH983040 JFD917506:JFD983040 JOZ917506:JOZ983040 JYV917506:JYV983040 KIR917506:KIR983040 KSN917506:KSN983040 LCJ917506:LCJ983040 LMF917506:LMF983040 LWB917506:LWB983040 MFX917506:MFX983040 MPT917506:MPT983040 MZP917506:MZP983040 NJL917506:NJL983040 NTH917506:NTH983040 ODD917506:ODD983040 OMZ917506:OMZ983040 OWV917506:OWV983040 PGR917506:PGR983040 PQN917506:PQN983040 QAJ917506:QAJ983040 QKF917506:QKF983040 QUB917506:QUB983040 RDX917506:RDX983040 RNT917506:RNT983040 RXP917506:RXP983040 SHL917506:SHL983040 SRH917506:SRH983040 TBD917506:TBD983040 TKZ917506:TKZ983040 TUV917506:TUV983040 UER917506:UER983040 UON917506:UON983040 UYJ917506:UYJ983040 VIF917506:VIF983040 VSB917506:VSB983040 WBX917506:WBX983040 WLT917506:WLT983040 WVP917506:WVP983040 H983042:H1048576 JD983042:JD1048576 SZ983042:SZ1048576 ACV983042:ACV1048576 AMR983042:AMR1048576 AWN983042:AWN1048576 BGJ983042:BGJ1048576 BQF983042:BQF1048576 CAB983042:CAB1048576 CJX983042:CJX1048576 CTT983042:CTT1048576 DDP983042:DDP1048576 DNL983042:DNL1048576 DXH983042:DXH1048576 EHD983042:EHD1048576 EQZ983042:EQZ1048576 FAV983042:FAV1048576 FKR983042:FKR1048576 FUN983042:FUN1048576 GEJ983042:GEJ1048576 GOF983042:GOF1048576 GYB983042:GYB1048576 HHX983042:HHX1048576 HRT983042:HRT1048576 IBP983042:IBP1048576 ILL983042:ILL1048576 IVH983042:IVH1048576 JFD983042:JFD1048576 JOZ983042:JOZ1048576 JYV983042:JYV1048576 KIR983042:KIR1048576 KSN983042:KSN1048576 LCJ983042:LCJ1048576 LMF983042:LMF1048576 LWB983042:LWB1048576 MFX983042:MFX1048576 MPT983042:MPT1048576 MZP983042:MZP1048576 NJL983042:NJL1048576 NTH983042:NTH1048576 ODD983042:ODD1048576 OMZ983042:OMZ1048576 OWV983042:OWV1048576 PGR983042:PGR1048576 PQN983042:PQN1048576 QAJ983042:QAJ1048576 QKF983042:QKF1048576 QUB983042:QUB1048576 RDX983042:RDX1048576 RNT983042:RNT1048576 RXP983042:RXP1048576 SHL983042:SHL1048576 SRH983042:SRH1048576 TBD983042:TBD1048576 TKZ983042:TKZ1048576 TUV983042:TUV1048576 UER983042:UER1048576 UON983042:UON1048576 UYJ983042:UYJ1048576 VIF983042:VIF1048576 VSB983042:VSB1048576 WBX983042:WBX1048576 WLT983042:WLT1048576 WVP983042:WVP1048576" xr:uid="{D0824563-C215-45C2-99E5-8B426D111166}">
      <formula1>"M,F"</formula1>
    </dataValidation>
    <dataValidation type="whole" imeMode="halfAlpha" allowBlank="1" showInputMessage="1" showErrorMessage="1" sqref="E2:G65536 JA2:JC65536 SW2:SY65536 ACS2:ACU65536 AMO2:AMQ65536 AWK2:AWM65536 BGG2:BGI65536 BQC2:BQE65536 BZY2:CAA65536 CJU2:CJW65536 CTQ2:CTS65536 DDM2:DDO65536 DNI2:DNK65536 DXE2:DXG65536 EHA2:EHC65536 EQW2:EQY65536 FAS2:FAU65536 FKO2:FKQ65536 FUK2:FUM65536 GEG2:GEI65536 GOC2:GOE65536 GXY2:GYA65536 HHU2:HHW65536 HRQ2:HRS65536 IBM2:IBO65536 ILI2:ILK65536 IVE2:IVG65536 JFA2:JFC65536 JOW2:JOY65536 JYS2:JYU65536 KIO2:KIQ65536 KSK2:KSM65536 LCG2:LCI65536 LMC2:LME65536 LVY2:LWA65536 MFU2:MFW65536 MPQ2:MPS65536 MZM2:MZO65536 NJI2:NJK65536 NTE2:NTG65536 ODA2:ODC65536 OMW2:OMY65536 OWS2:OWU65536 PGO2:PGQ65536 PQK2:PQM65536 QAG2:QAI65536 QKC2:QKE65536 QTY2:QUA65536 RDU2:RDW65536 RNQ2:RNS65536 RXM2:RXO65536 SHI2:SHK65536 SRE2:SRG65536 TBA2:TBC65536 TKW2:TKY65536 TUS2:TUU65536 UEO2:UEQ65536 UOK2:UOM65536 UYG2:UYI65536 VIC2:VIE65536 VRY2:VSA65536 WBU2:WBW65536 WLQ2:WLS65536 WVM2:WVO65536 E65538:G131072 JA65538:JC131072 SW65538:SY131072 ACS65538:ACU131072 AMO65538:AMQ131072 AWK65538:AWM131072 BGG65538:BGI131072 BQC65538:BQE131072 BZY65538:CAA131072 CJU65538:CJW131072 CTQ65538:CTS131072 DDM65538:DDO131072 DNI65538:DNK131072 DXE65538:DXG131072 EHA65538:EHC131072 EQW65538:EQY131072 FAS65538:FAU131072 FKO65538:FKQ131072 FUK65538:FUM131072 GEG65538:GEI131072 GOC65538:GOE131072 GXY65538:GYA131072 HHU65538:HHW131072 HRQ65538:HRS131072 IBM65538:IBO131072 ILI65538:ILK131072 IVE65538:IVG131072 JFA65538:JFC131072 JOW65538:JOY131072 JYS65538:JYU131072 KIO65538:KIQ131072 KSK65538:KSM131072 LCG65538:LCI131072 LMC65538:LME131072 LVY65538:LWA131072 MFU65538:MFW131072 MPQ65538:MPS131072 MZM65538:MZO131072 NJI65538:NJK131072 NTE65538:NTG131072 ODA65538:ODC131072 OMW65538:OMY131072 OWS65538:OWU131072 PGO65538:PGQ131072 PQK65538:PQM131072 QAG65538:QAI131072 QKC65538:QKE131072 QTY65538:QUA131072 RDU65538:RDW131072 RNQ65538:RNS131072 RXM65538:RXO131072 SHI65538:SHK131072 SRE65538:SRG131072 TBA65538:TBC131072 TKW65538:TKY131072 TUS65538:TUU131072 UEO65538:UEQ131072 UOK65538:UOM131072 UYG65538:UYI131072 VIC65538:VIE131072 VRY65538:VSA131072 WBU65538:WBW131072 WLQ65538:WLS131072 WVM65538:WVO131072 E131074:G196608 JA131074:JC196608 SW131074:SY196608 ACS131074:ACU196608 AMO131074:AMQ196608 AWK131074:AWM196608 BGG131074:BGI196608 BQC131074:BQE196608 BZY131074:CAA196608 CJU131074:CJW196608 CTQ131074:CTS196608 DDM131074:DDO196608 DNI131074:DNK196608 DXE131074:DXG196608 EHA131074:EHC196608 EQW131074:EQY196608 FAS131074:FAU196608 FKO131074:FKQ196608 FUK131074:FUM196608 GEG131074:GEI196608 GOC131074:GOE196608 GXY131074:GYA196608 HHU131074:HHW196608 HRQ131074:HRS196608 IBM131074:IBO196608 ILI131074:ILK196608 IVE131074:IVG196608 JFA131074:JFC196608 JOW131074:JOY196608 JYS131074:JYU196608 KIO131074:KIQ196608 KSK131074:KSM196608 LCG131074:LCI196608 LMC131074:LME196608 LVY131074:LWA196608 MFU131074:MFW196608 MPQ131074:MPS196608 MZM131074:MZO196608 NJI131074:NJK196608 NTE131074:NTG196608 ODA131074:ODC196608 OMW131074:OMY196608 OWS131074:OWU196608 PGO131074:PGQ196608 PQK131074:PQM196608 QAG131074:QAI196608 QKC131074:QKE196608 QTY131074:QUA196608 RDU131074:RDW196608 RNQ131074:RNS196608 RXM131074:RXO196608 SHI131074:SHK196608 SRE131074:SRG196608 TBA131074:TBC196608 TKW131074:TKY196608 TUS131074:TUU196608 UEO131074:UEQ196608 UOK131074:UOM196608 UYG131074:UYI196608 VIC131074:VIE196608 VRY131074:VSA196608 WBU131074:WBW196608 WLQ131074:WLS196608 WVM131074:WVO196608 E196610:G262144 JA196610:JC262144 SW196610:SY262144 ACS196610:ACU262144 AMO196610:AMQ262144 AWK196610:AWM262144 BGG196610:BGI262144 BQC196610:BQE262144 BZY196610:CAA262144 CJU196610:CJW262144 CTQ196610:CTS262144 DDM196610:DDO262144 DNI196610:DNK262144 DXE196610:DXG262144 EHA196610:EHC262144 EQW196610:EQY262144 FAS196610:FAU262144 FKO196610:FKQ262144 FUK196610:FUM262144 GEG196610:GEI262144 GOC196610:GOE262144 GXY196610:GYA262144 HHU196610:HHW262144 HRQ196610:HRS262144 IBM196610:IBO262144 ILI196610:ILK262144 IVE196610:IVG262144 JFA196610:JFC262144 JOW196610:JOY262144 JYS196610:JYU262144 KIO196610:KIQ262144 KSK196610:KSM262144 LCG196610:LCI262144 LMC196610:LME262144 LVY196610:LWA262144 MFU196610:MFW262144 MPQ196610:MPS262144 MZM196610:MZO262144 NJI196610:NJK262144 NTE196610:NTG262144 ODA196610:ODC262144 OMW196610:OMY262144 OWS196610:OWU262144 PGO196610:PGQ262144 PQK196610:PQM262144 QAG196610:QAI262144 QKC196610:QKE262144 QTY196610:QUA262144 RDU196610:RDW262144 RNQ196610:RNS262144 RXM196610:RXO262144 SHI196610:SHK262144 SRE196610:SRG262144 TBA196610:TBC262144 TKW196610:TKY262144 TUS196610:TUU262144 UEO196610:UEQ262144 UOK196610:UOM262144 UYG196610:UYI262144 VIC196610:VIE262144 VRY196610:VSA262144 WBU196610:WBW262144 WLQ196610:WLS262144 WVM196610:WVO262144 E262146:G327680 JA262146:JC327680 SW262146:SY327680 ACS262146:ACU327680 AMO262146:AMQ327680 AWK262146:AWM327680 BGG262146:BGI327680 BQC262146:BQE327680 BZY262146:CAA327680 CJU262146:CJW327680 CTQ262146:CTS327680 DDM262146:DDO327680 DNI262146:DNK327680 DXE262146:DXG327680 EHA262146:EHC327680 EQW262146:EQY327680 FAS262146:FAU327680 FKO262146:FKQ327680 FUK262146:FUM327680 GEG262146:GEI327680 GOC262146:GOE327680 GXY262146:GYA327680 HHU262146:HHW327680 HRQ262146:HRS327680 IBM262146:IBO327680 ILI262146:ILK327680 IVE262146:IVG327680 JFA262146:JFC327680 JOW262146:JOY327680 JYS262146:JYU327680 KIO262146:KIQ327680 KSK262146:KSM327680 LCG262146:LCI327680 LMC262146:LME327680 LVY262146:LWA327680 MFU262146:MFW327680 MPQ262146:MPS327680 MZM262146:MZO327680 NJI262146:NJK327680 NTE262146:NTG327680 ODA262146:ODC327680 OMW262146:OMY327680 OWS262146:OWU327680 PGO262146:PGQ327680 PQK262146:PQM327680 QAG262146:QAI327680 QKC262146:QKE327680 QTY262146:QUA327680 RDU262146:RDW327680 RNQ262146:RNS327680 RXM262146:RXO327680 SHI262146:SHK327680 SRE262146:SRG327680 TBA262146:TBC327680 TKW262146:TKY327680 TUS262146:TUU327680 UEO262146:UEQ327680 UOK262146:UOM327680 UYG262146:UYI327680 VIC262146:VIE327680 VRY262146:VSA327680 WBU262146:WBW327680 WLQ262146:WLS327680 WVM262146:WVO327680 E327682:G393216 JA327682:JC393216 SW327682:SY393216 ACS327682:ACU393216 AMO327682:AMQ393216 AWK327682:AWM393216 BGG327682:BGI393216 BQC327682:BQE393216 BZY327682:CAA393216 CJU327682:CJW393216 CTQ327682:CTS393216 DDM327682:DDO393216 DNI327682:DNK393216 DXE327682:DXG393216 EHA327682:EHC393216 EQW327682:EQY393216 FAS327682:FAU393216 FKO327682:FKQ393216 FUK327682:FUM393216 GEG327682:GEI393216 GOC327682:GOE393216 GXY327682:GYA393216 HHU327682:HHW393216 HRQ327682:HRS393216 IBM327682:IBO393216 ILI327682:ILK393216 IVE327682:IVG393216 JFA327682:JFC393216 JOW327682:JOY393216 JYS327682:JYU393216 KIO327682:KIQ393216 KSK327682:KSM393216 LCG327682:LCI393216 LMC327682:LME393216 LVY327682:LWA393216 MFU327682:MFW393216 MPQ327682:MPS393216 MZM327682:MZO393216 NJI327682:NJK393216 NTE327682:NTG393216 ODA327682:ODC393216 OMW327682:OMY393216 OWS327682:OWU393216 PGO327682:PGQ393216 PQK327682:PQM393216 QAG327682:QAI393216 QKC327682:QKE393216 QTY327682:QUA393216 RDU327682:RDW393216 RNQ327682:RNS393216 RXM327682:RXO393216 SHI327682:SHK393216 SRE327682:SRG393216 TBA327682:TBC393216 TKW327682:TKY393216 TUS327682:TUU393216 UEO327682:UEQ393216 UOK327682:UOM393216 UYG327682:UYI393216 VIC327682:VIE393216 VRY327682:VSA393216 WBU327682:WBW393216 WLQ327682:WLS393216 WVM327682:WVO393216 E393218:G458752 JA393218:JC458752 SW393218:SY458752 ACS393218:ACU458752 AMO393218:AMQ458752 AWK393218:AWM458752 BGG393218:BGI458752 BQC393218:BQE458752 BZY393218:CAA458752 CJU393218:CJW458752 CTQ393218:CTS458752 DDM393218:DDO458752 DNI393218:DNK458752 DXE393218:DXG458752 EHA393218:EHC458752 EQW393218:EQY458752 FAS393218:FAU458752 FKO393218:FKQ458752 FUK393218:FUM458752 GEG393218:GEI458752 GOC393218:GOE458752 GXY393218:GYA458752 HHU393218:HHW458752 HRQ393218:HRS458752 IBM393218:IBO458752 ILI393218:ILK458752 IVE393218:IVG458752 JFA393218:JFC458752 JOW393218:JOY458752 JYS393218:JYU458752 KIO393218:KIQ458752 KSK393218:KSM458752 LCG393218:LCI458752 LMC393218:LME458752 LVY393218:LWA458752 MFU393218:MFW458752 MPQ393218:MPS458752 MZM393218:MZO458752 NJI393218:NJK458752 NTE393218:NTG458752 ODA393218:ODC458752 OMW393218:OMY458752 OWS393218:OWU458752 PGO393218:PGQ458752 PQK393218:PQM458752 QAG393218:QAI458752 QKC393218:QKE458752 QTY393218:QUA458752 RDU393218:RDW458752 RNQ393218:RNS458752 RXM393218:RXO458752 SHI393218:SHK458752 SRE393218:SRG458752 TBA393218:TBC458752 TKW393218:TKY458752 TUS393218:TUU458752 UEO393218:UEQ458752 UOK393218:UOM458752 UYG393218:UYI458752 VIC393218:VIE458752 VRY393218:VSA458752 WBU393218:WBW458752 WLQ393218:WLS458752 WVM393218:WVO458752 E458754:G524288 JA458754:JC524288 SW458754:SY524288 ACS458754:ACU524288 AMO458754:AMQ524288 AWK458754:AWM524288 BGG458754:BGI524288 BQC458754:BQE524288 BZY458754:CAA524288 CJU458754:CJW524288 CTQ458754:CTS524288 DDM458754:DDO524288 DNI458754:DNK524288 DXE458754:DXG524288 EHA458754:EHC524288 EQW458754:EQY524288 FAS458754:FAU524288 FKO458754:FKQ524288 FUK458754:FUM524288 GEG458754:GEI524288 GOC458754:GOE524288 GXY458754:GYA524288 HHU458754:HHW524288 HRQ458754:HRS524288 IBM458754:IBO524288 ILI458754:ILK524288 IVE458754:IVG524288 JFA458754:JFC524288 JOW458754:JOY524288 JYS458754:JYU524288 KIO458754:KIQ524288 KSK458754:KSM524288 LCG458754:LCI524288 LMC458754:LME524288 LVY458754:LWA524288 MFU458754:MFW524288 MPQ458754:MPS524288 MZM458754:MZO524288 NJI458754:NJK524288 NTE458754:NTG524288 ODA458754:ODC524288 OMW458754:OMY524288 OWS458754:OWU524288 PGO458754:PGQ524288 PQK458754:PQM524288 QAG458754:QAI524288 QKC458754:QKE524288 QTY458754:QUA524288 RDU458754:RDW524288 RNQ458754:RNS524288 RXM458754:RXO524288 SHI458754:SHK524288 SRE458754:SRG524288 TBA458754:TBC524288 TKW458754:TKY524288 TUS458754:TUU524288 UEO458754:UEQ524288 UOK458754:UOM524288 UYG458754:UYI524288 VIC458754:VIE524288 VRY458754:VSA524288 WBU458754:WBW524288 WLQ458754:WLS524288 WVM458754:WVO524288 E524290:G589824 JA524290:JC589824 SW524290:SY589824 ACS524290:ACU589824 AMO524290:AMQ589824 AWK524290:AWM589824 BGG524290:BGI589824 BQC524290:BQE589824 BZY524290:CAA589824 CJU524290:CJW589824 CTQ524290:CTS589824 DDM524290:DDO589824 DNI524290:DNK589824 DXE524290:DXG589824 EHA524290:EHC589824 EQW524290:EQY589824 FAS524290:FAU589824 FKO524290:FKQ589824 FUK524290:FUM589824 GEG524290:GEI589824 GOC524290:GOE589824 GXY524290:GYA589824 HHU524290:HHW589824 HRQ524290:HRS589824 IBM524290:IBO589824 ILI524290:ILK589824 IVE524290:IVG589824 JFA524290:JFC589824 JOW524290:JOY589824 JYS524290:JYU589824 KIO524290:KIQ589824 KSK524290:KSM589824 LCG524290:LCI589824 LMC524290:LME589824 LVY524290:LWA589824 MFU524290:MFW589824 MPQ524290:MPS589824 MZM524290:MZO589824 NJI524290:NJK589824 NTE524290:NTG589824 ODA524290:ODC589824 OMW524290:OMY589824 OWS524290:OWU589824 PGO524290:PGQ589824 PQK524290:PQM589824 QAG524290:QAI589824 QKC524290:QKE589824 QTY524290:QUA589824 RDU524290:RDW589824 RNQ524290:RNS589824 RXM524290:RXO589824 SHI524290:SHK589824 SRE524290:SRG589824 TBA524290:TBC589824 TKW524290:TKY589824 TUS524290:TUU589824 UEO524290:UEQ589824 UOK524290:UOM589824 UYG524290:UYI589824 VIC524290:VIE589824 VRY524290:VSA589824 WBU524290:WBW589824 WLQ524290:WLS589824 WVM524290:WVO589824 E589826:G655360 JA589826:JC655360 SW589826:SY655360 ACS589826:ACU655360 AMO589826:AMQ655360 AWK589826:AWM655360 BGG589826:BGI655360 BQC589826:BQE655360 BZY589826:CAA655360 CJU589826:CJW655360 CTQ589826:CTS655360 DDM589826:DDO655360 DNI589826:DNK655360 DXE589826:DXG655360 EHA589826:EHC655360 EQW589826:EQY655360 FAS589826:FAU655360 FKO589826:FKQ655360 FUK589826:FUM655360 GEG589826:GEI655360 GOC589826:GOE655360 GXY589826:GYA655360 HHU589826:HHW655360 HRQ589826:HRS655360 IBM589826:IBO655360 ILI589826:ILK655360 IVE589826:IVG655360 JFA589826:JFC655360 JOW589826:JOY655360 JYS589826:JYU655360 KIO589826:KIQ655360 KSK589826:KSM655360 LCG589826:LCI655360 LMC589826:LME655360 LVY589826:LWA655360 MFU589826:MFW655360 MPQ589826:MPS655360 MZM589826:MZO655360 NJI589826:NJK655360 NTE589826:NTG655360 ODA589826:ODC655360 OMW589826:OMY655360 OWS589826:OWU655360 PGO589826:PGQ655360 PQK589826:PQM655360 QAG589826:QAI655360 QKC589826:QKE655360 QTY589826:QUA655360 RDU589826:RDW655360 RNQ589826:RNS655360 RXM589826:RXO655360 SHI589826:SHK655360 SRE589826:SRG655360 TBA589826:TBC655360 TKW589826:TKY655360 TUS589826:TUU655360 UEO589826:UEQ655360 UOK589826:UOM655360 UYG589826:UYI655360 VIC589826:VIE655360 VRY589826:VSA655360 WBU589826:WBW655360 WLQ589826:WLS655360 WVM589826:WVO655360 E655362:G720896 JA655362:JC720896 SW655362:SY720896 ACS655362:ACU720896 AMO655362:AMQ720896 AWK655362:AWM720896 BGG655362:BGI720896 BQC655362:BQE720896 BZY655362:CAA720896 CJU655362:CJW720896 CTQ655362:CTS720896 DDM655362:DDO720896 DNI655362:DNK720896 DXE655362:DXG720896 EHA655362:EHC720896 EQW655362:EQY720896 FAS655362:FAU720896 FKO655362:FKQ720896 FUK655362:FUM720896 GEG655362:GEI720896 GOC655362:GOE720896 GXY655362:GYA720896 HHU655362:HHW720896 HRQ655362:HRS720896 IBM655362:IBO720896 ILI655362:ILK720896 IVE655362:IVG720896 JFA655362:JFC720896 JOW655362:JOY720896 JYS655362:JYU720896 KIO655362:KIQ720896 KSK655362:KSM720896 LCG655362:LCI720896 LMC655362:LME720896 LVY655362:LWA720896 MFU655362:MFW720896 MPQ655362:MPS720896 MZM655362:MZO720896 NJI655362:NJK720896 NTE655362:NTG720896 ODA655362:ODC720896 OMW655362:OMY720896 OWS655362:OWU720896 PGO655362:PGQ720896 PQK655362:PQM720896 QAG655362:QAI720896 QKC655362:QKE720896 QTY655362:QUA720896 RDU655362:RDW720896 RNQ655362:RNS720896 RXM655362:RXO720896 SHI655362:SHK720896 SRE655362:SRG720896 TBA655362:TBC720896 TKW655362:TKY720896 TUS655362:TUU720896 UEO655362:UEQ720896 UOK655362:UOM720896 UYG655362:UYI720896 VIC655362:VIE720896 VRY655362:VSA720896 WBU655362:WBW720896 WLQ655362:WLS720896 WVM655362:WVO720896 E720898:G786432 JA720898:JC786432 SW720898:SY786432 ACS720898:ACU786432 AMO720898:AMQ786432 AWK720898:AWM786432 BGG720898:BGI786432 BQC720898:BQE786432 BZY720898:CAA786432 CJU720898:CJW786432 CTQ720898:CTS786432 DDM720898:DDO786432 DNI720898:DNK786432 DXE720898:DXG786432 EHA720898:EHC786432 EQW720898:EQY786432 FAS720898:FAU786432 FKO720898:FKQ786432 FUK720898:FUM786432 GEG720898:GEI786432 GOC720898:GOE786432 GXY720898:GYA786432 HHU720898:HHW786432 HRQ720898:HRS786432 IBM720898:IBO786432 ILI720898:ILK786432 IVE720898:IVG786432 JFA720898:JFC786432 JOW720898:JOY786432 JYS720898:JYU786432 KIO720898:KIQ786432 KSK720898:KSM786432 LCG720898:LCI786432 LMC720898:LME786432 LVY720898:LWA786432 MFU720898:MFW786432 MPQ720898:MPS786432 MZM720898:MZO786432 NJI720898:NJK786432 NTE720898:NTG786432 ODA720898:ODC786432 OMW720898:OMY786432 OWS720898:OWU786432 PGO720898:PGQ786432 PQK720898:PQM786432 QAG720898:QAI786432 QKC720898:QKE786432 QTY720898:QUA786432 RDU720898:RDW786432 RNQ720898:RNS786432 RXM720898:RXO786432 SHI720898:SHK786432 SRE720898:SRG786432 TBA720898:TBC786432 TKW720898:TKY786432 TUS720898:TUU786432 UEO720898:UEQ786432 UOK720898:UOM786432 UYG720898:UYI786432 VIC720898:VIE786432 VRY720898:VSA786432 WBU720898:WBW786432 WLQ720898:WLS786432 WVM720898:WVO786432 E786434:G851968 JA786434:JC851968 SW786434:SY851968 ACS786434:ACU851968 AMO786434:AMQ851968 AWK786434:AWM851968 BGG786434:BGI851968 BQC786434:BQE851968 BZY786434:CAA851968 CJU786434:CJW851968 CTQ786434:CTS851968 DDM786434:DDO851968 DNI786434:DNK851968 DXE786434:DXG851968 EHA786434:EHC851968 EQW786434:EQY851968 FAS786434:FAU851968 FKO786434:FKQ851968 FUK786434:FUM851968 GEG786434:GEI851968 GOC786434:GOE851968 GXY786434:GYA851968 HHU786434:HHW851968 HRQ786434:HRS851968 IBM786434:IBO851968 ILI786434:ILK851968 IVE786434:IVG851968 JFA786434:JFC851968 JOW786434:JOY851968 JYS786434:JYU851968 KIO786434:KIQ851968 KSK786434:KSM851968 LCG786434:LCI851968 LMC786434:LME851968 LVY786434:LWA851968 MFU786434:MFW851968 MPQ786434:MPS851968 MZM786434:MZO851968 NJI786434:NJK851968 NTE786434:NTG851968 ODA786434:ODC851968 OMW786434:OMY851968 OWS786434:OWU851968 PGO786434:PGQ851968 PQK786434:PQM851968 QAG786434:QAI851968 QKC786434:QKE851968 QTY786434:QUA851968 RDU786434:RDW851968 RNQ786434:RNS851968 RXM786434:RXO851968 SHI786434:SHK851968 SRE786434:SRG851968 TBA786434:TBC851968 TKW786434:TKY851968 TUS786434:TUU851968 UEO786434:UEQ851968 UOK786434:UOM851968 UYG786434:UYI851968 VIC786434:VIE851968 VRY786434:VSA851968 WBU786434:WBW851968 WLQ786434:WLS851968 WVM786434:WVO851968 E851970:G917504 JA851970:JC917504 SW851970:SY917504 ACS851970:ACU917504 AMO851970:AMQ917504 AWK851970:AWM917504 BGG851970:BGI917504 BQC851970:BQE917504 BZY851970:CAA917504 CJU851970:CJW917504 CTQ851970:CTS917504 DDM851970:DDO917504 DNI851970:DNK917504 DXE851970:DXG917504 EHA851970:EHC917504 EQW851970:EQY917504 FAS851970:FAU917504 FKO851970:FKQ917504 FUK851970:FUM917504 GEG851970:GEI917504 GOC851970:GOE917504 GXY851970:GYA917504 HHU851970:HHW917504 HRQ851970:HRS917504 IBM851970:IBO917504 ILI851970:ILK917504 IVE851970:IVG917504 JFA851970:JFC917504 JOW851970:JOY917504 JYS851970:JYU917504 KIO851970:KIQ917504 KSK851970:KSM917504 LCG851970:LCI917504 LMC851970:LME917504 LVY851970:LWA917504 MFU851970:MFW917504 MPQ851970:MPS917504 MZM851970:MZO917504 NJI851970:NJK917504 NTE851970:NTG917504 ODA851970:ODC917504 OMW851970:OMY917504 OWS851970:OWU917504 PGO851970:PGQ917504 PQK851970:PQM917504 QAG851970:QAI917504 QKC851970:QKE917504 QTY851970:QUA917504 RDU851970:RDW917504 RNQ851970:RNS917504 RXM851970:RXO917504 SHI851970:SHK917504 SRE851970:SRG917504 TBA851970:TBC917504 TKW851970:TKY917504 TUS851970:TUU917504 UEO851970:UEQ917504 UOK851970:UOM917504 UYG851970:UYI917504 VIC851970:VIE917504 VRY851970:VSA917504 WBU851970:WBW917504 WLQ851970:WLS917504 WVM851970:WVO917504 E917506:G983040 JA917506:JC983040 SW917506:SY983040 ACS917506:ACU983040 AMO917506:AMQ983040 AWK917506:AWM983040 BGG917506:BGI983040 BQC917506:BQE983040 BZY917506:CAA983040 CJU917506:CJW983040 CTQ917506:CTS983040 DDM917506:DDO983040 DNI917506:DNK983040 DXE917506:DXG983040 EHA917506:EHC983040 EQW917506:EQY983040 FAS917506:FAU983040 FKO917506:FKQ983040 FUK917506:FUM983040 GEG917506:GEI983040 GOC917506:GOE983040 GXY917506:GYA983040 HHU917506:HHW983040 HRQ917506:HRS983040 IBM917506:IBO983040 ILI917506:ILK983040 IVE917506:IVG983040 JFA917506:JFC983040 JOW917506:JOY983040 JYS917506:JYU983040 KIO917506:KIQ983040 KSK917506:KSM983040 LCG917506:LCI983040 LMC917506:LME983040 LVY917506:LWA983040 MFU917506:MFW983040 MPQ917506:MPS983040 MZM917506:MZO983040 NJI917506:NJK983040 NTE917506:NTG983040 ODA917506:ODC983040 OMW917506:OMY983040 OWS917506:OWU983040 PGO917506:PGQ983040 PQK917506:PQM983040 QAG917506:QAI983040 QKC917506:QKE983040 QTY917506:QUA983040 RDU917506:RDW983040 RNQ917506:RNS983040 RXM917506:RXO983040 SHI917506:SHK983040 SRE917506:SRG983040 TBA917506:TBC983040 TKW917506:TKY983040 TUS917506:TUU983040 UEO917506:UEQ983040 UOK917506:UOM983040 UYG917506:UYI983040 VIC917506:VIE983040 VRY917506:VSA983040 WBU917506:WBW983040 WLQ917506:WLS983040 WVM917506:WVO983040 E983042:G1048576 JA983042:JC1048576 SW983042:SY1048576 ACS983042:ACU1048576 AMO983042:AMQ1048576 AWK983042:AWM1048576 BGG983042:BGI1048576 BQC983042:BQE1048576 BZY983042:CAA1048576 CJU983042:CJW1048576 CTQ983042:CTS1048576 DDM983042:DDO1048576 DNI983042:DNK1048576 DXE983042:DXG1048576 EHA983042:EHC1048576 EQW983042:EQY1048576 FAS983042:FAU1048576 FKO983042:FKQ1048576 FUK983042:FUM1048576 GEG983042:GEI1048576 GOC983042:GOE1048576 GXY983042:GYA1048576 HHU983042:HHW1048576 HRQ983042:HRS1048576 IBM983042:IBO1048576 ILI983042:ILK1048576 IVE983042:IVG1048576 JFA983042:JFC1048576 JOW983042:JOY1048576 JYS983042:JYU1048576 KIO983042:KIQ1048576 KSK983042:KSM1048576 LCG983042:LCI1048576 LMC983042:LME1048576 LVY983042:LWA1048576 MFU983042:MFW1048576 MPQ983042:MPS1048576 MZM983042:MZO1048576 NJI983042:NJK1048576 NTE983042:NTG1048576 ODA983042:ODC1048576 OMW983042:OMY1048576 OWS983042:OWU1048576 PGO983042:PGQ1048576 PQK983042:PQM1048576 QAG983042:QAI1048576 QKC983042:QKE1048576 QTY983042:QUA1048576 RDU983042:RDW1048576 RNQ983042:RNS1048576 RXM983042:RXO1048576 SHI983042:SHK1048576 SRE983042:SRG1048576 TBA983042:TBC1048576 TKW983042:TKY1048576 TUS983042:TUU1048576 UEO983042:UEQ1048576 UOK983042:UOM1048576 UYG983042:UYI1048576 VIC983042:VIE1048576 VRY983042:VSA1048576 WBU983042:WBW1048576 WLQ983042:WLS1048576 WVM983042:WVO1048576" xr:uid="{CB0DBDA8-730D-4AE7-80D2-FC157743DC76}">
      <formula1>1</formula1>
      <formula2>120</formula2>
    </dataValidation>
    <dataValidation type="list" allowBlank="1" showInputMessage="1" showErrorMessage="1" sqref="D2:D65536 IZ2:IZ65536 SV2:SV65536 ACR2:ACR65536 AMN2:AMN65536 AWJ2:AWJ65536 BGF2:BGF65536 BQB2:BQB65536 BZX2:BZX65536 CJT2:CJT65536 CTP2:CTP65536 DDL2:DDL65536 DNH2:DNH65536 DXD2:DXD65536 EGZ2:EGZ65536 EQV2:EQV65536 FAR2:FAR65536 FKN2:FKN65536 FUJ2:FUJ65536 GEF2:GEF65536 GOB2:GOB65536 GXX2:GXX65536 HHT2:HHT65536 HRP2:HRP65536 IBL2:IBL65536 ILH2:ILH65536 IVD2:IVD65536 JEZ2:JEZ65536 JOV2:JOV65536 JYR2:JYR65536 KIN2:KIN65536 KSJ2:KSJ65536 LCF2:LCF65536 LMB2:LMB65536 LVX2:LVX65536 MFT2:MFT65536 MPP2:MPP65536 MZL2:MZL65536 NJH2:NJH65536 NTD2:NTD65536 OCZ2:OCZ65536 OMV2:OMV65536 OWR2:OWR65536 PGN2:PGN65536 PQJ2:PQJ65536 QAF2:QAF65536 QKB2:QKB65536 QTX2:QTX65536 RDT2:RDT65536 RNP2:RNP65536 RXL2:RXL65536 SHH2:SHH65536 SRD2:SRD65536 TAZ2:TAZ65536 TKV2:TKV65536 TUR2:TUR65536 UEN2:UEN65536 UOJ2:UOJ65536 UYF2:UYF65536 VIB2:VIB65536 VRX2:VRX65536 WBT2:WBT65536 WLP2:WLP65536 WVL2:WVL65536 D65538:D131072 IZ65538:IZ131072 SV65538:SV131072 ACR65538:ACR131072 AMN65538:AMN131072 AWJ65538:AWJ131072 BGF65538:BGF131072 BQB65538:BQB131072 BZX65538:BZX131072 CJT65538:CJT131072 CTP65538:CTP131072 DDL65538:DDL131072 DNH65538:DNH131072 DXD65538:DXD131072 EGZ65538:EGZ131072 EQV65538:EQV131072 FAR65538:FAR131072 FKN65538:FKN131072 FUJ65538:FUJ131072 GEF65538:GEF131072 GOB65538:GOB131072 GXX65538:GXX131072 HHT65538:HHT131072 HRP65538:HRP131072 IBL65538:IBL131072 ILH65538:ILH131072 IVD65538:IVD131072 JEZ65538:JEZ131072 JOV65538:JOV131072 JYR65538:JYR131072 KIN65538:KIN131072 KSJ65538:KSJ131072 LCF65538:LCF131072 LMB65538:LMB131072 LVX65538:LVX131072 MFT65538:MFT131072 MPP65538:MPP131072 MZL65538:MZL131072 NJH65538:NJH131072 NTD65538:NTD131072 OCZ65538:OCZ131072 OMV65538:OMV131072 OWR65538:OWR131072 PGN65538:PGN131072 PQJ65538:PQJ131072 QAF65538:QAF131072 QKB65538:QKB131072 QTX65538:QTX131072 RDT65538:RDT131072 RNP65538:RNP131072 RXL65538:RXL131072 SHH65538:SHH131072 SRD65538:SRD131072 TAZ65538:TAZ131072 TKV65538:TKV131072 TUR65538:TUR131072 UEN65538:UEN131072 UOJ65538:UOJ131072 UYF65538:UYF131072 VIB65538:VIB131072 VRX65538:VRX131072 WBT65538:WBT131072 WLP65538:WLP131072 WVL65538:WVL131072 D131074:D196608 IZ131074:IZ196608 SV131074:SV196608 ACR131074:ACR196608 AMN131074:AMN196608 AWJ131074:AWJ196608 BGF131074:BGF196608 BQB131074:BQB196608 BZX131074:BZX196608 CJT131074:CJT196608 CTP131074:CTP196608 DDL131074:DDL196608 DNH131074:DNH196608 DXD131074:DXD196608 EGZ131074:EGZ196608 EQV131074:EQV196608 FAR131074:FAR196608 FKN131074:FKN196608 FUJ131074:FUJ196608 GEF131074:GEF196608 GOB131074:GOB196608 GXX131074:GXX196608 HHT131074:HHT196608 HRP131074:HRP196608 IBL131074:IBL196608 ILH131074:ILH196608 IVD131074:IVD196608 JEZ131074:JEZ196608 JOV131074:JOV196608 JYR131074:JYR196608 KIN131074:KIN196608 KSJ131074:KSJ196608 LCF131074:LCF196608 LMB131074:LMB196608 LVX131074:LVX196608 MFT131074:MFT196608 MPP131074:MPP196608 MZL131074:MZL196608 NJH131074:NJH196608 NTD131074:NTD196608 OCZ131074:OCZ196608 OMV131074:OMV196608 OWR131074:OWR196608 PGN131074:PGN196608 PQJ131074:PQJ196608 QAF131074:QAF196608 QKB131074:QKB196608 QTX131074:QTX196608 RDT131074:RDT196608 RNP131074:RNP196608 RXL131074:RXL196608 SHH131074:SHH196608 SRD131074:SRD196608 TAZ131074:TAZ196608 TKV131074:TKV196608 TUR131074:TUR196608 UEN131074:UEN196608 UOJ131074:UOJ196608 UYF131074:UYF196608 VIB131074:VIB196608 VRX131074:VRX196608 WBT131074:WBT196608 WLP131074:WLP196608 WVL131074:WVL196608 D196610:D262144 IZ196610:IZ262144 SV196610:SV262144 ACR196610:ACR262144 AMN196610:AMN262144 AWJ196610:AWJ262144 BGF196610:BGF262144 BQB196610:BQB262144 BZX196610:BZX262144 CJT196610:CJT262144 CTP196610:CTP262144 DDL196610:DDL262144 DNH196610:DNH262144 DXD196610:DXD262144 EGZ196610:EGZ262144 EQV196610:EQV262144 FAR196610:FAR262144 FKN196610:FKN262144 FUJ196610:FUJ262144 GEF196610:GEF262144 GOB196610:GOB262144 GXX196610:GXX262144 HHT196610:HHT262144 HRP196610:HRP262144 IBL196610:IBL262144 ILH196610:ILH262144 IVD196610:IVD262144 JEZ196610:JEZ262144 JOV196610:JOV262144 JYR196610:JYR262144 KIN196610:KIN262144 KSJ196610:KSJ262144 LCF196610:LCF262144 LMB196610:LMB262144 LVX196610:LVX262144 MFT196610:MFT262144 MPP196610:MPP262144 MZL196610:MZL262144 NJH196610:NJH262144 NTD196610:NTD262144 OCZ196610:OCZ262144 OMV196610:OMV262144 OWR196610:OWR262144 PGN196610:PGN262144 PQJ196610:PQJ262144 QAF196610:QAF262144 QKB196610:QKB262144 QTX196610:QTX262144 RDT196610:RDT262144 RNP196610:RNP262144 RXL196610:RXL262144 SHH196610:SHH262144 SRD196610:SRD262144 TAZ196610:TAZ262144 TKV196610:TKV262144 TUR196610:TUR262144 UEN196610:UEN262144 UOJ196610:UOJ262144 UYF196610:UYF262144 VIB196610:VIB262144 VRX196610:VRX262144 WBT196610:WBT262144 WLP196610:WLP262144 WVL196610:WVL262144 D262146:D327680 IZ262146:IZ327680 SV262146:SV327680 ACR262146:ACR327680 AMN262146:AMN327680 AWJ262146:AWJ327680 BGF262146:BGF327680 BQB262146:BQB327680 BZX262146:BZX327680 CJT262146:CJT327680 CTP262146:CTP327680 DDL262146:DDL327680 DNH262146:DNH327680 DXD262146:DXD327680 EGZ262146:EGZ327680 EQV262146:EQV327680 FAR262146:FAR327680 FKN262146:FKN327680 FUJ262146:FUJ327680 GEF262146:GEF327680 GOB262146:GOB327680 GXX262146:GXX327680 HHT262146:HHT327680 HRP262146:HRP327680 IBL262146:IBL327680 ILH262146:ILH327680 IVD262146:IVD327680 JEZ262146:JEZ327680 JOV262146:JOV327680 JYR262146:JYR327680 KIN262146:KIN327680 KSJ262146:KSJ327680 LCF262146:LCF327680 LMB262146:LMB327680 LVX262146:LVX327680 MFT262146:MFT327680 MPP262146:MPP327680 MZL262146:MZL327680 NJH262146:NJH327680 NTD262146:NTD327680 OCZ262146:OCZ327680 OMV262146:OMV327680 OWR262146:OWR327680 PGN262146:PGN327680 PQJ262146:PQJ327680 QAF262146:QAF327680 QKB262146:QKB327680 QTX262146:QTX327680 RDT262146:RDT327680 RNP262146:RNP327680 RXL262146:RXL327680 SHH262146:SHH327680 SRD262146:SRD327680 TAZ262146:TAZ327680 TKV262146:TKV327680 TUR262146:TUR327680 UEN262146:UEN327680 UOJ262146:UOJ327680 UYF262146:UYF327680 VIB262146:VIB327680 VRX262146:VRX327680 WBT262146:WBT327680 WLP262146:WLP327680 WVL262146:WVL327680 D327682:D393216 IZ327682:IZ393216 SV327682:SV393216 ACR327682:ACR393216 AMN327682:AMN393216 AWJ327682:AWJ393216 BGF327682:BGF393216 BQB327682:BQB393216 BZX327682:BZX393216 CJT327682:CJT393216 CTP327682:CTP393216 DDL327682:DDL393216 DNH327682:DNH393216 DXD327682:DXD393216 EGZ327682:EGZ393216 EQV327682:EQV393216 FAR327682:FAR393216 FKN327682:FKN393216 FUJ327682:FUJ393216 GEF327682:GEF393216 GOB327682:GOB393216 GXX327682:GXX393216 HHT327682:HHT393216 HRP327682:HRP393216 IBL327682:IBL393216 ILH327682:ILH393216 IVD327682:IVD393216 JEZ327682:JEZ393216 JOV327682:JOV393216 JYR327682:JYR393216 KIN327682:KIN393216 KSJ327682:KSJ393216 LCF327682:LCF393216 LMB327682:LMB393216 LVX327682:LVX393216 MFT327682:MFT393216 MPP327682:MPP393216 MZL327682:MZL393216 NJH327682:NJH393216 NTD327682:NTD393216 OCZ327682:OCZ393216 OMV327682:OMV393216 OWR327682:OWR393216 PGN327682:PGN393216 PQJ327682:PQJ393216 QAF327682:QAF393216 QKB327682:QKB393216 QTX327682:QTX393216 RDT327682:RDT393216 RNP327682:RNP393216 RXL327682:RXL393216 SHH327682:SHH393216 SRD327682:SRD393216 TAZ327682:TAZ393216 TKV327682:TKV393216 TUR327682:TUR393216 UEN327682:UEN393216 UOJ327682:UOJ393216 UYF327682:UYF393216 VIB327682:VIB393216 VRX327682:VRX393216 WBT327682:WBT393216 WLP327682:WLP393216 WVL327682:WVL393216 D393218:D458752 IZ393218:IZ458752 SV393218:SV458752 ACR393218:ACR458752 AMN393218:AMN458752 AWJ393218:AWJ458752 BGF393218:BGF458752 BQB393218:BQB458752 BZX393218:BZX458752 CJT393218:CJT458752 CTP393218:CTP458752 DDL393218:DDL458752 DNH393218:DNH458752 DXD393218:DXD458752 EGZ393218:EGZ458752 EQV393218:EQV458752 FAR393218:FAR458752 FKN393218:FKN458752 FUJ393218:FUJ458752 GEF393218:GEF458752 GOB393218:GOB458752 GXX393218:GXX458752 HHT393218:HHT458752 HRP393218:HRP458752 IBL393218:IBL458752 ILH393218:ILH458752 IVD393218:IVD458752 JEZ393218:JEZ458752 JOV393218:JOV458752 JYR393218:JYR458752 KIN393218:KIN458752 KSJ393218:KSJ458752 LCF393218:LCF458752 LMB393218:LMB458752 LVX393218:LVX458752 MFT393218:MFT458752 MPP393218:MPP458752 MZL393218:MZL458752 NJH393218:NJH458752 NTD393218:NTD458752 OCZ393218:OCZ458752 OMV393218:OMV458752 OWR393218:OWR458752 PGN393218:PGN458752 PQJ393218:PQJ458752 QAF393218:QAF458752 QKB393218:QKB458752 QTX393218:QTX458752 RDT393218:RDT458752 RNP393218:RNP458752 RXL393218:RXL458752 SHH393218:SHH458752 SRD393218:SRD458752 TAZ393218:TAZ458752 TKV393218:TKV458752 TUR393218:TUR458752 UEN393218:UEN458752 UOJ393218:UOJ458752 UYF393218:UYF458752 VIB393218:VIB458752 VRX393218:VRX458752 WBT393218:WBT458752 WLP393218:WLP458752 WVL393218:WVL458752 D458754:D524288 IZ458754:IZ524288 SV458754:SV524288 ACR458754:ACR524288 AMN458754:AMN524288 AWJ458754:AWJ524288 BGF458754:BGF524288 BQB458754:BQB524288 BZX458754:BZX524288 CJT458754:CJT524288 CTP458754:CTP524288 DDL458754:DDL524288 DNH458754:DNH524288 DXD458754:DXD524288 EGZ458754:EGZ524288 EQV458754:EQV524288 FAR458754:FAR524288 FKN458754:FKN524288 FUJ458754:FUJ524288 GEF458754:GEF524288 GOB458754:GOB524288 GXX458754:GXX524288 HHT458754:HHT524288 HRP458754:HRP524288 IBL458754:IBL524288 ILH458754:ILH524288 IVD458754:IVD524288 JEZ458754:JEZ524288 JOV458754:JOV524288 JYR458754:JYR524288 KIN458754:KIN524288 KSJ458754:KSJ524288 LCF458754:LCF524288 LMB458754:LMB524288 LVX458754:LVX524288 MFT458754:MFT524288 MPP458754:MPP524288 MZL458754:MZL524288 NJH458754:NJH524288 NTD458754:NTD524288 OCZ458754:OCZ524288 OMV458754:OMV524288 OWR458754:OWR524288 PGN458754:PGN524288 PQJ458754:PQJ524288 QAF458754:QAF524288 QKB458754:QKB524288 QTX458754:QTX524288 RDT458754:RDT524288 RNP458754:RNP524288 RXL458754:RXL524288 SHH458754:SHH524288 SRD458754:SRD524288 TAZ458754:TAZ524288 TKV458754:TKV524288 TUR458754:TUR524288 UEN458754:UEN524288 UOJ458754:UOJ524288 UYF458754:UYF524288 VIB458754:VIB524288 VRX458754:VRX524288 WBT458754:WBT524288 WLP458754:WLP524288 WVL458754:WVL524288 D524290:D589824 IZ524290:IZ589824 SV524290:SV589824 ACR524290:ACR589824 AMN524290:AMN589824 AWJ524290:AWJ589824 BGF524290:BGF589824 BQB524290:BQB589824 BZX524290:BZX589824 CJT524290:CJT589824 CTP524290:CTP589824 DDL524290:DDL589824 DNH524290:DNH589824 DXD524290:DXD589824 EGZ524290:EGZ589824 EQV524290:EQV589824 FAR524290:FAR589824 FKN524290:FKN589824 FUJ524290:FUJ589824 GEF524290:GEF589824 GOB524290:GOB589824 GXX524290:GXX589824 HHT524290:HHT589824 HRP524290:HRP589824 IBL524290:IBL589824 ILH524290:ILH589824 IVD524290:IVD589824 JEZ524290:JEZ589824 JOV524290:JOV589824 JYR524290:JYR589824 KIN524290:KIN589824 KSJ524290:KSJ589824 LCF524290:LCF589824 LMB524290:LMB589824 LVX524290:LVX589824 MFT524290:MFT589824 MPP524290:MPP589824 MZL524290:MZL589824 NJH524290:NJH589824 NTD524290:NTD589824 OCZ524290:OCZ589824 OMV524290:OMV589824 OWR524290:OWR589824 PGN524290:PGN589824 PQJ524290:PQJ589824 QAF524290:QAF589824 QKB524290:QKB589824 QTX524290:QTX589824 RDT524290:RDT589824 RNP524290:RNP589824 RXL524290:RXL589824 SHH524290:SHH589824 SRD524290:SRD589824 TAZ524290:TAZ589824 TKV524290:TKV589824 TUR524290:TUR589824 UEN524290:UEN589824 UOJ524290:UOJ589824 UYF524290:UYF589824 VIB524290:VIB589824 VRX524290:VRX589824 WBT524290:WBT589824 WLP524290:WLP589824 WVL524290:WVL589824 D589826:D655360 IZ589826:IZ655360 SV589826:SV655360 ACR589826:ACR655360 AMN589826:AMN655360 AWJ589826:AWJ655360 BGF589826:BGF655360 BQB589826:BQB655360 BZX589826:BZX655360 CJT589826:CJT655360 CTP589826:CTP655360 DDL589826:DDL655360 DNH589826:DNH655360 DXD589826:DXD655360 EGZ589826:EGZ655360 EQV589826:EQV655360 FAR589826:FAR655360 FKN589826:FKN655360 FUJ589826:FUJ655360 GEF589826:GEF655360 GOB589826:GOB655360 GXX589826:GXX655360 HHT589826:HHT655360 HRP589826:HRP655360 IBL589826:IBL655360 ILH589826:ILH655360 IVD589826:IVD655360 JEZ589826:JEZ655360 JOV589826:JOV655360 JYR589826:JYR655360 KIN589826:KIN655360 KSJ589826:KSJ655360 LCF589826:LCF655360 LMB589826:LMB655360 LVX589826:LVX655360 MFT589826:MFT655360 MPP589826:MPP655360 MZL589826:MZL655360 NJH589826:NJH655360 NTD589826:NTD655360 OCZ589826:OCZ655360 OMV589826:OMV655360 OWR589826:OWR655360 PGN589826:PGN655360 PQJ589826:PQJ655360 QAF589826:QAF655360 QKB589826:QKB655360 QTX589826:QTX655360 RDT589826:RDT655360 RNP589826:RNP655360 RXL589826:RXL655360 SHH589826:SHH655360 SRD589826:SRD655360 TAZ589826:TAZ655360 TKV589826:TKV655360 TUR589826:TUR655360 UEN589826:UEN655360 UOJ589826:UOJ655360 UYF589826:UYF655360 VIB589826:VIB655360 VRX589826:VRX655360 WBT589826:WBT655360 WLP589826:WLP655360 WVL589826:WVL655360 D655362:D720896 IZ655362:IZ720896 SV655362:SV720896 ACR655362:ACR720896 AMN655362:AMN720896 AWJ655362:AWJ720896 BGF655362:BGF720896 BQB655362:BQB720896 BZX655362:BZX720896 CJT655362:CJT720896 CTP655362:CTP720896 DDL655362:DDL720896 DNH655362:DNH720896 DXD655362:DXD720896 EGZ655362:EGZ720896 EQV655362:EQV720896 FAR655362:FAR720896 FKN655362:FKN720896 FUJ655362:FUJ720896 GEF655362:GEF720896 GOB655362:GOB720896 GXX655362:GXX720896 HHT655362:HHT720896 HRP655362:HRP720896 IBL655362:IBL720896 ILH655362:ILH720896 IVD655362:IVD720896 JEZ655362:JEZ720896 JOV655362:JOV720896 JYR655362:JYR720896 KIN655362:KIN720896 KSJ655362:KSJ720896 LCF655362:LCF720896 LMB655362:LMB720896 LVX655362:LVX720896 MFT655362:MFT720896 MPP655362:MPP720896 MZL655362:MZL720896 NJH655362:NJH720896 NTD655362:NTD720896 OCZ655362:OCZ720896 OMV655362:OMV720896 OWR655362:OWR720896 PGN655362:PGN720896 PQJ655362:PQJ720896 QAF655362:QAF720896 QKB655362:QKB720896 QTX655362:QTX720896 RDT655362:RDT720896 RNP655362:RNP720896 RXL655362:RXL720896 SHH655362:SHH720896 SRD655362:SRD720896 TAZ655362:TAZ720896 TKV655362:TKV720896 TUR655362:TUR720896 UEN655362:UEN720896 UOJ655362:UOJ720896 UYF655362:UYF720896 VIB655362:VIB720896 VRX655362:VRX720896 WBT655362:WBT720896 WLP655362:WLP720896 WVL655362:WVL720896 D720898:D786432 IZ720898:IZ786432 SV720898:SV786432 ACR720898:ACR786432 AMN720898:AMN786432 AWJ720898:AWJ786432 BGF720898:BGF786432 BQB720898:BQB786432 BZX720898:BZX786432 CJT720898:CJT786432 CTP720898:CTP786432 DDL720898:DDL786432 DNH720898:DNH786432 DXD720898:DXD786432 EGZ720898:EGZ786432 EQV720898:EQV786432 FAR720898:FAR786432 FKN720898:FKN786432 FUJ720898:FUJ786432 GEF720898:GEF786432 GOB720898:GOB786432 GXX720898:GXX786432 HHT720898:HHT786432 HRP720898:HRP786432 IBL720898:IBL786432 ILH720898:ILH786432 IVD720898:IVD786432 JEZ720898:JEZ786432 JOV720898:JOV786432 JYR720898:JYR786432 KIN720898:KIN786432 KSJ720898:KSJ786432 LCF720898:LCF786432 LMB720898:LMB786432 LVX720898:LVX786432 MFT720898:MFT786432 MPP720898:MPP786432 MZL720898:MZL786432 NJH720898:NJH786432 NTD720898:NTD786432 OCZ720898:OCZ786432 OMV720898:OMV786432 OWR720898:OWR786432 PGN720898:PGN786432 PQJ720898:PQJ786432 QAF720898:QAF786432 QKB720898:QKB786432 QTX720898:QTX786432 RDT720898:RDT786432 RNP720898:RNP786432 RXL720898:RXL786432 SHH720898:SHH786432 SRD720898:SRD786432 TAZ720898:TAZ786432 TKV720898:TKV786432 TUR720898:TUR786432 UEN720898:UEN786432 UOJ720898:UOJ786432 UYF720898:UYF786432 VIB720898:VIB786432 VRX720898:VRX786432 WBT720898:WBT786432 WLP720898:WLP786432 WVL720898:WVL786432 D786434:D851968 IZ786434:IZ851968 SV786434:SV851968 ACR786434:ACR851968 AMN786434:AMN851968 AWJ786434:AWJ851968 BGF786434:BGF851968 BQB786434:BQB851968 BZX786434:BZX851968 CJT786434:CJT851968 CTP786434:CTP851968 DDL786434:DDL851968 DNH786434:DNH851968 DXD786434:DXD851968 EGZ786434:EGZ851968 EQV786434:EQV851968 FAR786434:FAR851968 FKN786434:FKN851968 FUJ786434:FUJ851968 GEF786434:GEF851968 GOB786434:GOB851968 GXX786434:GXX851968 HHT786434:HHT851968 HRP786434:HRP851968 IBL786434:IBL851968 ILH786434:ILH851968 IVD786434:IVD851968 JEZ786434:JEZ851968 JOV786434:JOV851968 JYR786434:JYR851968 KIN786434:KIN851968 KSJ786434:KSJ851968 LCF786434:LCF851968 LMB786434:LMB851968 LVX786434:LVX851968 MFT786434:MFT851968 MPP786434:MPP851968 MZL786434:MZL851968 NJH786434:NJH851968 NTD786434:NTD851968 OCZ786434:OCZ851968 OMV786434:OMV851968 OWR786434:OWR851968 PGN786434:PGN851968 PQJ786434:PQJ851968 QAF786434:QAF851968 QKB786434:QKB851968 QTX786434:QTX851968 RDT786434:RDT851968 RNP786434:RNP851968 RXL786434:RXL851968 SHH786434:SHH851968 SRD786434:SRD851968 TAZ786434:TAZ851968 TKV786434:TKV851968 TUR786434:TUR851968 UEN786434:UEN851968 UOJ786434:UOJ851968 UYF786434:UYF851968 VIB786434:VIB851968 VRX786434:VRX851968 WBT786434:WBT851968 WLP786434:WLP851968 WVL786434:WVL851968 D851970:D917504 IZ851970:IZ917504 SV851970:SV917504 ACR851970:ACR917504 AMN851970:AMN917504 AWJ851970:AWJ917504 BGF851970:BGF917504 BQB851970:BQB917504 BZX851970:BZX917504 CJT851970:CJT917504 CTP851970:CTP917504 DDL851970:DDL917504 DNH851970:DNH917504 DXD851970:DXD917504 EGZ851970:EGZ917504 EQV851970:EQV917504 FAR851970:FAR917504 FKN851970:FKN917504 FUJ851970:FUJ917504 GEF851970:GEF917504 GOB851970:GOB917504 GXX851970:GXX917504 HHT851970:HHT917504 HRP851970:HRP917504 IBL851970:IBL917504 ILH851970:ILH917504 IVD851970:IVD917504 JEZ851970:JEZ917504 JOV851970:JOV917504 JYR851970:JYR917504 KIN851970:KIN917504 KSJ851970:KSJ917504 LCF851970:LCF917504 LMB851970:LMB917504 LVX851970:LVX917504 MFT851970:MFT917504 MPP851970:MPP917504 MZL851970:MZL917504 NJH851970:NJH917504 NTD851970:NTD917504 OCZ851970:OCZ917504 OMV851970:OMV917504 OWR851970:OWR917504 PGN851970:PGN917504 PQJ851970:PQJ917504 QAF851970:QAF917504 QKB851970:QKB917504 QTX851970:QTX917504 RDT851970:RDT917504 RNP851970:RNP917504 RXL851970:RXL917504 SHH851970:SHH917504 SRD851970:SRD917504 TAZ851970:TAZ917504 TKV851970:TKV917504 TUR851970:TUR917504 UEN851970:UEN917504 UOJ851970:UOJ917504 UYF851970:UYF917504 VIB851970:VIB917504 VRX851970:VRX917504 WBT851970:WBT917504 WLP851970:WLP917504 WVL851970:WVL917504 D917506:D983040 IZ917506:IZ983040 SV917506:SV983040 ACR917506:ACR983040 AMN917506:AMN983040 AWJ917506:AWJ983040 BGF917506:BGF983040 BQB917506:BQB983040 BZX917506:BZX983040 CJT917506:CJT983040 CTP917506:CTP983040 DDL917506:DDL983040 DNH917506:DNH983040 DXD917506:DXD983040 EGZ917506:EGZ983040 EQV917506:EQV983040 FAR917506:FAR983040 FKN917506:FKN983040 FUJ917506:FUJ983040 GEF917506:GEF983040 GOB917506:GOB983040 GXX917506:GXX983040 HHT917506:HHT983040 HRP917506:HRP983040 IBL917506:IBL983040 ILH917506:ILH983040 IVD917506:IVD983040 JEZ917506:JEZ983040 JOV917506:JOV983040 JYR917506:JYR983040 KIN917506:KIN983040 KSJ917506:KSJ983040 LCF917506:LCF983040 LMB917506:LMB983040 LVX917506:LVX983040 MFT917506:MFT983040 MPP917506:MPP983040 MZL917506:MZL983040 NJH917506:NJH983040 NTD917506:NTD983040 OCZ917506:OCZ983040 OMV917506:OMV983040 OWR917506:OWR983040 PGN917506:PGN983040 PQJ917506:PQJ983040 QAF917506:QAF983040 QKB917506:QKB983040 QTX917506:QTX983040 RDT917506:RDT983040 RNP917506:RNP983040 RXL917506:RXL983040 SHH917506:SHH983040 SRD917506:SRD983040 TAZ917506:TAZ983040 TKV917506:TKV983040 TUR917506:TUR983040 UEN917506:UEN983040 UOJ917506:UOJ983040 UYF917506:UYF983040 VIB917506:VIB983040 VRX917506:VRX983040 WBT917506:WBT983040 WLP917506:WLP983040 WVL917506:WVL983040 D983042:D1048576 IZ983042:IZ1048576 SV983042:SV1048576 ACR983042:ACR1048576 AMN983042:AMN1048576 AWJ983042:AWJ1048576 BGF983042:BGF1048576 BQB983042:BQB1048576 BZX983042:BZX1048576 CJT983042:CJT1048576 CTP983042:CTP1048576 DDL983042:DDL1048576 DNH983042:DNH1048576 DXD983042:DXD1048576 EGZ983042:EGZ1048576 EQV983042:EQV1048576 FAR983042:FAR1048576 FKN983042:FKN1048576 FUJ983042:FUJ1048576 GEF983042:GEF1048576 GOB983042:GOB1048576 GXX983042:GXX1048576 HHT983042:HHT1048576 HRP983042:HRP1048576 IBL983042:IBL1048576 ILH983042:ILH1048576 IVD983042:IVD1048576 JEZ983042:JEZ1048576 JOV983042:JOV1048576 JYR983042:JYR1048576 KIN983042:KIN1048576 KSJ983042:KSJ1048576 LCF983042:LCF1048576 LMB983042:LMB1048576 LVX983042:LVX1048576 MFT983042:MFT1048576 MPP983042:MPP1048576 MZL983042:MZL1048576 NJH983042:NJH1048576 NTD983042:NTD1048576 OCZ983042:OCZ1048576 OMV983042:OMV1048576 OWR983042:OWR1048576 PGN983042:PGN1048576 PQJ983042:PQJ1048576 QAF983042:QAF1048576 QKB983042:QKB1048576 QTX983042:QTX1048576 RDT983042:RDT1048576 RNP983042:RNP1048576 RXL983042:RXL1048576 SHH983042:SHH1048576 SRD983042:SRD1048576 TAZ983042:TAZ1048576 TKV983042:TKV1048576 TUR983042:TUR1048576 UEN983042:UEN1048576 UOJ983042:UOJ1048576 UYF983042:UYF1048576 VIB983042:VIB1048576 VRX983042:VRX1048576 WBT983042:WBT1048576 WLP983042:WLP1048576 WVL983042:WVL1048576" xr:uid="{285C59B3-75C2-4BD2-AB86-CB93B1D281AC}">
      <formula1>"M,T,S,H"</formula1>
    </dataValidation>
  </dataValidation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U72"/>
  <sheetViews>
    <sheetView view="pageBreakPreview" topLeftCell="A28" zoomScaleNormal="85" zoomScaleSheetLayoutView="100" zoomScalePageLayoutView="70" workbookViewId="0">
      <selection activeCell="C37" sqref="C37:J37"/>
    </sheetView>
  </sheetViews>
  <sheetFormatPr defaultColWidth="2.875" defaultRowHeight="18" customHeight="1"/>
  <cols>
    <col min="1" max="37" width="3.625" style="319" customWidth="1"/>
    <col min="38" max="38" width="22.125" style="324" customWidth="1"/>
    <col min="39" max="39" width="30.625" style="319" customWidth="1"/>
    <col min="40" max="40" width="28.25" style="319" customWidth="1"/>
    <col min="41" max="41" width="0.5" style="319" hidden="1" customWidth="1"/>
    <col min="42" max="16384" width="2.875" style="319"/>
  </cols>
  <sheetData>
    <row r="1" spans="1:47" ht="18" customHeight="1">
      <c r="A1" s="317"/>
      <c r="B1" s="317"/>
      <c r="C1" s="317"/>
      <c r="D1" s="318"/>
      <c r="E1" s="318"/>
      <c r="F1" s="318"/>
      <c r="G1" s="318"/>
      <c r="P1" s="317"/>
      <c r="Q1" s="317"/>
      <c r="R1" s="317"/>
      <c r="S1" s="318"/>
      <c r="T1" s="318"/>
      <c r="U1" s="318"/>
      <c r="V1" s="318"/>
      <c r="AB1" s="320"/>
      <c r="AI1" s="251"/>
      <c r="AJ1" s="252"/>
      <c r="AK1" s="253" t="s">
        <v>680</v>
      </c>
      <c r="AL1" s="321"/>
      <c r="AO1" s="322"/>
    </row>
    <row r="2" spans="1:47" ht="20.100000000000001" customHeight="1">
      <c r="A2" s="1941" t="s">
        <v>8</v>
      </c>
      <c r="B2" s="1941"/>
      <c r="C2" s="1941"/>
      <c r="D2" s="1941"/>
      <c r="E2" s="1941"/>
      <c r="F2" s="1941"/>
      <c r="G2" s="1941"/>
      <c r="H2" s="1941"/>
      <c r="I2" s="1941"/>
      <c r="J2" s="1941"/>
      <c r="K2" s="1941"/>
      <c r="L2" s="1941"/>
      <c r="M2" s="1941"/>
      <c r="N2" s="1941"/>
      <c r="O2" s="1941"/>
      <c r="P2" s="1941"/>
      <c r="Q2" s="1941"/>
      <c r="R2" s="1941"/>
      <c r="S2" s="1941"/>
      <c r="T2" s="1941"/>
      <c r="U2" s="1941"/>
      <c r="V2" s="1941"/>
      <c r="W2" s="1941"/>
      <c r="X2" s="1941"/>
      <c r="Y2" s="1941"/>
      <c r="Z2" s="1941"/>
      <c r="AA2" s="1941"/>
      <c r="AB2" s="1941"/>
      <c r="AC2" s="1941"/>
      <c r="AD2" s="1941"/>
      <c r="AE2" s="1941"/>
      <c r="AF2" s="1941"/>
      <c r="AG2" s="1941"/>
      <c r="AH2" s="1941"/>
      <c r="AI2" s="1941"/>
      <c r="AJ2" s="1941"/>
      <c r="AK2" s="1941"/>
      <c r="AL2" s="323"/>
      <c r="AO2" s="322" t="s">
        <v>428</v>
      </c>
    </row>
    <row r="3" spans="1:47" ht="18" customHeight="1">
      <c r="A3" s="1942" t="s">
        <v>160</v>
      </c>
      <c r="B3" s="1942"/>
      <c r="C3" s="1942"/>
      <c r="D3" s="1942"/>
      <c r="E3" s="1942"/>
      <c r="F3" s="1943" t="str">
        <f>IF(様式1!L11="","",様式1!L11)</f>
        <v/>
      </c>
      <c r="G3" s="1943"/>
      <c r="H3" s="1943"/>
      <c r="I3" s="1943"/>
      <c r="J3" s="1943"/>
      <c r="K3" s="1943"/>
      <c r="L3" s="1943"/>
      <c r="M3" s="1943"/>
      <c r="N3" s="1943"/>
      <c r="O3" s="1943"/>
      <c r="P3" s="1943"/>
      <c r="Q3" s="1943"/>
      <c r="R3" s="1943"/>
      <c r="S3" s="317"/>
      <c r="T3" s="317"/>
      <c r="U3" s="317"/>
      <c r="V3" s="317"/>
      <c r="W3" s="317"/>
      <c r="X3" s="317"/>
      <c r="Y3" s="318"/>
      <c r="Z3" s="318"/>
      <c r="AA3" s="318"/>
      <c r="AB3" s="318"/>
      <c r="AK3" s="538" t="s">
        <v>844</v>
      </c>
      <c r="AO3" s="322" t="s">
        <v>429</v>
      </c>
    </row>
    <row r="4" spans="1:47" ht="9" customHeight="1" thickBot="1">
      <c r="A4" s="325"/>
      <c r="B4" s="325"/>
      <c r="C4" s="325"/>
      <c r="D4" s="325"/>
      <c r="E4" s="325"/>
      <c r="F4" s="318"/>
      <c r="G4" s="318"/>
      <c r="H4" s="318"/>
      <c r="I4" s="318"/>
      <c r="J4" s="318"/>
      <c r="K4" s="318"/>
      <c r="L4" s="318"/>
      <c r="M4" s="318"/>
      <c r="N4" s="318"/>
      <c r="O4" s="318"/>
      <c r="P4" s="318"/>
      <c r="Q4" s="318"/>
      <c r="R4" s="318"/>
      <c r="S4" s="318"/>
      <c r="T4" s="318"/>
      <c r="U4" s="318"/>
      <c r="V4" s="318"/>
      <c r="W4" s="318"/>
      <c r="X4" s="318"/>
      <c r="Y4" s="318"/>
      <c r="Z4" s="318"/>
      <c r="AA4" s="318"/>
      <c r="AB4" s="318"/>
      <c r="AO4" s="322" t="s">
        <v>430</v>
      </c>
    </row>
    <row r="5" spans="1:47" ht="15" customHeight="1">
      <c r="A5" s="1944" t="s">
        <v>368</v>
      </c>
      <c r="B5" s="1945"/>
      <c r="C5" s="1945"/>
      <c r="D5" s="1945"/>
      <c r="E5" s="1945"/>
      <c r="F5" s="326" t="str">
        <f>IF(様式1!E20="○","✔","")</f>
        <v/>
      </c>
      <c r="G5" s="1950" t="s">
        <v>681</v>
      </c>
      <c r="H5" s="1951"/>
      <c r="I5" s="1951"/>
      <c r="J5" s="1951"/>
      <c r="K5" s="435" t="s">
        <v>682</v>
      </c>
      <c r="L5" s="1952"/>
      <c r="M5" s="1952"/>
      <c r="N5" s="1952"/>
      <c r="O5" s="1952"/>
      <c r="P5" s="1952"/>
      <c r="Q5" s="1952"/>
      <c r="R5" s="1952"/>
      <c r="S5" s="1952"/>
      <c r="T5" s="1952"/>
      <c r="U5" s="434" t="s">
        <v>683</v>
      </c>
      <c r="V5" s="327"/>
      <c r="W5" s="436"/>
      <c r="X5" s="436"/>
      <c r="Y5" s="1905" t="s">
        <v>491</v>
      </c>
      <c r="Z5" s="1906"/>
      <c r="AA5" s="1906"/>
      <c r="AB5" s="1906"/>
      <c r="AC5" s="1906"/>
      <c r="AD5" s="1906"/>
      <c r="AE5" s="1906"/>
      <c r="AF5" s="1906"/>
      <c r="AG5" s="1906"/>
      <c r="AH5" s="1906"/>
      <c r="AI5" s="1906"/>
      <c r="AJ5" s="1906"/>
      <c r="AK5" s="1907"/>
      <c r="AL5" s="328"/>
      <c r="AM5" s="329"/>
      <c r="AO5" s="322" t="s">
        <v>684</v>
      </c>
    </row>
    <row r="6" spans="1:47" ht="15" customHeight="1" thickBot="1">
      <c r="A6" s="1946"/>
      <c r="B6" s="1947"/>
      <c r="C6" s="1947"/>
      <c r="D6" s="1947"/>
      <c r="E6" s="1947"/>
      <c r="F6" s="330" t="str">
        <f>IF(様式1!E21="○","✔","")</f>
        <v>✔</v>
      </c>
      <c r="G6" s="1953" t="s">
        <v>685</v>
      </c>
      <c r="H6" s="1954"/>
      <c r="I6" s="1954"/>
      <c r="J6" s="1954"/>
      <c r="K6" s="433" t="s">
        <v>682</v>
      </c>
      <c r="L6" s="1955" t="str">
        <f>IF(様式1!V23="未入力","",様式1!V23)</f>
        <v/>
      </c>
      <c r="M6" s="1955"/>
      <c r="N6" s="1955"/>
      <c r="O6" s="1955"/>
      <c r="P6" s="1955"/>
      <c r="Q6" s="1955"/>
      <c r="R6" s="1955"/>
      <c r="S6" s="1955"/>
      <c r="T6" s="1955"/>
      <c r="U6" s="431" t="s">
        <v>683</v>
      </c>
      <c r="V6" s="431"/>
      <c r="W6" s="431"/>
      <c r="X6" s="431"/>
      <c r="Y6" s="1908"/>
      <c r="Z6" s="1909"/>
      <c r="AA6" s="1909"/>
      <c r="AB6" s="1909"/>
      <c r="AC6" s="1909"/>
      <c r="AD6" s="1909"/>
      <c r="AE6" s="1909"/>
      <c r="AF6" s="1909"/>
      <c r="AG6" s="1909"/>
      <c r="AH6" s="1909"/>
      <c r="AI6" s="1909"/>
      <c r="AJ6" s="1909"/>
      <c r="AK6" s="1910"/>
      <c r="AL6" s="328"/>
      <c r="AM6" s="329"/>
      <c r="AO6" s="322" t="s">
        <v>431</v>
      </c>
    </row>
    <row r="7" spans="1:47" ht="26.25" customHeight="1" thickBot="1">
      <c r="A7" s="1946"/>
      <c r="B7" s="1947"/>
      <c r="C7" s="1947"/>
      <c r="D7" s="1947"/>
      <c r="E7" s="1947"/>
      <c r="F7" s="643" t="str">
        <f>IF(様式1!E22="○","✔","")</f>
        <v/>
      </c>
      <c r="G7" s="1914" t="s">
        <v>520</v>
      </c>
      <c r="H7" s="1915"/>
      <c r="I7" s="1915"/>
      <c r="J7" s="1915"/>
      <c r="K7" s="1915"/>
      <c r="L7" s="1916"/>
      <c r="M7" s="933"/>
      <c r="N7" s="1917" t="s">
        <v>1258</v>
      </c>
      <c r="O7" s="1918"/>
      <c r="P7" s="1918"/>
      <c r="Q7" s="1918"/>
      <c r="R7" s="1919"/>
      <c r="S7" s="643" t="str">
        <f>IF(様式1!R22="○","✔","")</f>
        <v/>
      </c>
      <c r="T7" s="1920" t="s">
        <v>369</v>
      </c>
      <c r="U7" s="1921"/>
      <c r="V7" s="1921"/>
      <c r="W7" s="1921"/>
      <c r="X7" s="1922"/>
      <c r="Y7" s="1911"/>
      <c r="Z7" s="1912"/>
      <c r="AA7" s="1912"/>
      <c r="AB7" s="1912"/>
      <c r="AC7" s="1912"/>
      <c r="AD7" s="1912"/>
      <c r="AE7" s="1912"/>
      <c r="AF7" s="1912"/>
      <c r="AG7" s="1912"/>
      <c r="AH7" s="1912"/>
      <c r="AI7" s="1912"/>
      <c r="AJ7" s="1912"/>
      <c r="AK7" s="1913"/>
      <c r="AL7" s="328"/>
      <c r="AM7" s="329"/>
      <c r="AO7" s="322"/>
    </row>
    <row r="8" spans="1:47" ht="41.25" customHeight="1" thickBot="1">
      <c r="A8" s="1948"/>
      <c r="B8" s="1949"/>
      <c r="C8" s="1949"/>
      <c r="D8" s="1949"/>
      <c r="E8" s="1949"/>
      <c r="F8" s="933"/>
      <c r="G8" s="1956" t="s">
        <v>914</v>
      </c>
      <c r="H8" s="1957"/>
      <c r="I8" s="1957"/>
      <c r="J8" s="1957"/>
      <c r="K8" s="1957"/>
      <c r="L8" s="1958"/>
      <c r="M8" s="933"/>
      <c r="N8" s="1959" t="s">
        <v>915</v>
      </c>
      <c r="O8" s="1960"/>
      <c r="P8" s="1960"/>
      <c r="Q8" s="1960"/>
      <c r="R8" s="1961"/>
      <c r="S8" s="933"/>
      <c r="T8" s="1959" t="s">
        <v>1040</v>
      </c>
      <c r="U8" s="1960"/>
      <c r="V8" s="1960"/>
      <c r="W8" s="1960"/>
      <c r="X8" s="1960"/>
      <c r="Y8" s="1962"/>
      <c r="Z8" s="1963"/>
      <c r="AA8" s="1963"/>
      <c r="AB8" s="1963"/>
      <c r="AC8" s="1963"/>
      <c r="AD8" s="1963"/>
      <c r="AE8" s="1963"/>
      <c r="AF8" s="1963"/>
      <c r="AG8" s="1963"/>
      <c r="AH8" s="1963"/>
      <c r="AI8" s="1963"/>
      <c r="AJ8" s="1963"/>
      <c r="AK8" s="1964"/>
      <c r="AL8" s="921" t="str">
        <f>LEN(SUBSTITUTE(Y8,CHAR(10),""))&amp;" 文字(全角で最大100文字)"</f>
        <v>0 文字(全角で最大100文字)</v>
      </c>
      <c r="AM8" s="329"/>
      <c r="AO8" s="322" t="s">
        <v>432</v>
      </c>
    </row>
    <row r="9" spans="1:47" ht="18" customHeight="1">
      <c r="A9" s="1974" t="s">
        <v>161</v>
      </c>
      <c r="B9" s="1975"/>
      <c r="C9" s="1975"/>
      <c r="D9" s="1975"/>
      <c r="E9" s="1975"/>
      <c r="F9" s="1978" t="str">
        <f>IF(様式1!G36="","",様式1!G36)</f>
        <v/>
      </c>
      <c r="G9" s="1979"/>
      <c r="H9" s="1979"/>
      <c r="I9" s="1979"/>
      <c r="J9" s="1979"/>
      <c r="K9" s="1979"/>
      <c r="L9" s="1979"/>
      <c r="M9" s="1979"/>
      <c r="N9" s="1979"/>
      <c r="O9" s="1979"/>
      <c r="P9" s="1979"/>
      <c r="Q9" s="1979"/>
      <c r="R9" s="1979"/>
      <c r="S9" s="1979"/>
      <c r="T9" s="1979"/>
      <c r="U9" s="1979"/>
      <c r="V9" s="1979"/>
      <c r="W9" s="1979"/>
      <c r="X9" s="1979"/>
      <c r="Y9" s="1965"/>
      <c r="Z9" s="1966"/>
      <c r="AA9" s="1966"/>
      <c r="AB9" s="1966"/>
      <c r="AC9" s="1966"/>
      <c r="AD9" s="1966"/>
      <c r="AE9" s="1966"/>
      <c r="AF9" s="1966"/>
      <c r="AG9" s="1966"/>
      <c r="AH9" s="1966"/>
      <c r="AI9" s="1966"/>
      <c r="AJ9" s="1966"/>
      <c r="AK9" s="1967"/>
      <c r="AL9" s="921" t="str">
        <f>IF(AND($F$8="○",ISERROR(SEARCH("企業実習促進",$F$29))),"訓練概要欄に【企業実習促進】と記入してください",IF(COUNTIFS($F$8,"",$F$29,"*企業実習促進*")&gt;0,"「企業実習促進奨励金」の○が漏れていないかご確認ください。","特例チェック欄１"))</f>
        <v>特例チェック欄１</v>
      </c>
      <c r="AM9" s="329"/>
      <c r="AO9" s="322" t="s">
        <v>433</v>
      </c>
    </row>
    <row r="10" spans="1:47" ht="12" customHeight="1" thickBot="1">
      <c r="A10" s="1976"/>
      <c r="B10" s="1977"/>
      <c r="C10" s="1977"/>
      <c r="D10" s="1977"/>
      <c r="E10" s="1977"/>
      <c r="F10" s="331"/>
      <c r="G10" s="332"/>
      <c r="H10" s="332"/>
      <c r="I10" s="332"/>
      <c r="J10" s="332"/>
      <c r="K10" s="332"/>
      <c r="L10" s="332"/>
      <c r="M10" s="332"/>
      <c r="N10" s="332"/>
      <c r="O10" s="332"/>
      <c r="P10" s="332"/>
      <c r="Q10" s="332"/>
      <c r="R10" s="332"/>
      <c r="S10" s="332"/>
      <c r="T10" s="332"/>
      <c r="U10" s="332"/>
      <c r="V10" s="332"/>
      <c r="W10" s="332"/>
      <c r="X10" s="332" t="s">
        <v>686</v>
      </c>
      <c r="Y10" s="1968"/>
      <c r="Z10" s="1969"/>
      <c r="AA10" s="1969"/>
      <c r="AB10" s="1969"/>
      <c r="AC10" s="1969"/>
      <c r="AD10" s="1969"/>
      <c r="AE10" s="1969"/>
      <c r="AF10" s="1969"/>
      <c r="AG10" s="1969"/>
      <c r="AH10" s="1969"/>
      <c r="AI10" s="1969"/>
      <c r="AJ10" s="1969"/>
      <c r="AK10" s="1970"/>
      <c r="AL10" s="921" t="str">
        <f>IF(AND($S$8="○",ISERROR(SEARCH("職場見学等推進",$F$29))),"訓練概要欄に【職場見学等推進】と記入してください",IF(COUNTIFS($S$8,"",$F$29,"*職場見学等推進*")&gt;0,"「職場見学等促進奨励金」の○が漏れていないかご確認ください。","特例チェック欄２"))</f>
        <v>特例チェック欄２</v>
      </c>
      <c r="AM10" s="329"/>
      <c r="AO10" s="322" t="s">
        <v>434</v>
      </c>
    </row>
    <row r="11" spans="1:47" ht="20.25" customHeight="1" thickBot="1">
      <c r="A11" s="1923" t="s">
        <v>162</v>
      </c>
      <c r="B11" s="1980"/>
      <c r="C11" s="1980"/>
      <c r="D11" s="1980"/>
      <c r="E11" s="1980"/>
      <c r="F11" s="1938" t="s">
        <v>592</v>
      </c>
      <c r="G11" s="1939"/>
      <c r="H11" s="1939"/>
      <c r="I11" s="1939"/>
      <c r="J11" s="1939"/>
      <c r="K11" s="1939"/>
      <c r="L11" s="440" t="s">
        <v>687</v>
      </c>
      <c r="M11" s="1939" t="s">
        <v>592</v>
      </c>
      <c r="N11" s="1939"/>
      <c r="O11" s="1939"/>
      <c r="P11" s="1939"/>
      <c r="Q11" s="1939"/>
      <c r="R11" s="1939"/>
      <c r="S11" s="439"/>
      <c r="T11" s="439"/>
      <c r="U11" s="440"/>
      <c r="V11" s="440"/>
      <c r="W11" s="440"/>
      <c r="X11" s="696"/>
      <c r="Y11" s="1968"/>
      <c r="Z11" s="1969"/>
      <c r="AA11" s="1969"/>
      <c r="AB11" s="1969"/>
      <c r="AC11" s="1969"/>
      <c r="AD11" s="1969"/>
      <c r="AE11" s="1969"/>
      <c r="AF11" s="1969"/>
      <c r="AG11" s="1969"/>
      <c r="AH11" s="1969"/>
      <c r="AI11" s="1969"/>
      <c r="AJ11" s="1969"/>
      <c r="AK11" s="1970"/>
      <c r="AL11" s="921"/>
      <c r="AM11" s="329"/>
      <c r="AO11" s="322" t="s">
        <v>435</v>
      </c>
    </row>
    <row r="12" spans="1:47" ht="24" customHeight="1" thickBot="1">
      <c r="A12" s="1923" t="s">
        <v>163</v>
      </c>
      <c r="B12" s="1924"/>
      <c r="C12" s="1924"/>
      <c r="D12" s="1924"/>
      <c r="E12" s="1924"/>
      <c r="F12" s="1938" t="s">
        <v>592</v>
      </c>
      <c r="G12" s="1939"/>
      <c r="H12" s="1939"/>
      <c r="I12" s="1939"/>
      <c r="J12" s="1939"/>
      <c r="K12" s="1939"/>
      <c r="L12" s="1936"/>
      <c r="M12" s="1936"/>
      <c r="N12" s="1936"/>
      <c r="O12" s="1936"/>
      <c r="P12" s="1936"/>
      <c r="Q12" s="1936"/>
      <c r="R12" s="1936"/>
      <c r="S12" s="1936"/>
      <c r="T12" s="1936"/>
      <c r="U12" s="1936"/>
      <c r="V12" s="1936"/>
      <c r="W12" s="1936"/>
      <c r="X12" s="1936"/>
      <c r="Y12" s="1971"/>
      <c r="Z12" s="1972"/>
      <c r="AA12" s="1972"/>
      <c r="AB12" s="1972"/>
      <c r="AC12" s="1972"/>
      <c r="AD12" s="1972"/>
      <c r="AE12" s="1972"/>
      <c r="AF12" s="1972"/>
      <c r="AG12" s="1972"/>
      <c r="AH12" s="1972"/>
      <c r="AI12" s="1972"/>
      <c r="AJ12" s="1972"/>
      <c r="AK12" s="1973"/>
      <c r="AL12" s="921"/>
      <c r="AM12" s="329"/>
      <c r="AO12" s="322" t="s">
        <v>436</v>
      </c>
    </row>
    <row r="13" spans="1:47" ht="20.25" customHeight="1" thickBot="1">
      <c r="A13" s="1923" t="s">
        <v>164</v>
      </c>
      <c r="B13" s="1924"/>
      <c r="C13" s="1924"/>
      <c r="D13" s="1924"/>
      <c r="E13" s="1925"/>
      <c r="F13" s="934"/>
      <c r="G13" s="1926" t="s">
        <v>370</v>
      </c>
      <c r="H13" s="1927"/>
      <c r="I13" s="1927"/>
      <c r="J13" s="1927"/>
      <c r="K13" s="1928"/>
      <c r="L13" s="934"/>
      <c r="M13" s="1926" t="s">
        <v>688</v>
      </c>
      <c r="N13" s="1927"/>
      <c r="O13" s="1927"/>
      <c r="P13" s="1927"/>
      <c r="Q13" s="1928"/>
      <c r="R13" s="934"/>
      <c r="S13" s="1929" t="s">
        <v>689</v>
      </c>
      <c r="T13" s="1930"/>
      <c r="U13" s="1930"/>
      <c r="V13" s="1931"/>
      <c r="W13" s="1931"/>
      <c r="X13" s="1931"/>
      <c r="Y13" s="1931"/>
      <c r="Z13" s="1931"/>
      <c r="AA13" s="1931"/>
      <c r="AB13" s="1931"/>
      <c r="AC13" s="1931"/>
      <c r="AD13" s="1931"/>
      <c r="AE13" s="1931"/>
      <c r="AF13" s="1931"/>
      <c r="AG13" s="438" t="s">
        <v>683</v>
      </c>
      <c r="AH13" s="333"/>
      <c r="AI13" s="333"/>
      <c r="AJ13" s="333"/>
      <c r="AK13" s="334"/>
      <c r="AL13" s="918"/>
      <c r="AM13" s="329"/>
      <c r="AO13" s="322" t="s">
        <v>437</v>
      </c>
    </row>
    <row r="14" spans="1:47" ht="20.25" customHeight="1" thickBot="1">
      <c r="A14" s="1935" t="s">
        <v>165</v>
      </c>
      <c r="B14" s="1936"/>
      <c r="C14" s="1936"/>
      <c r="D14" s="1936"/>
      <c r="E14" s="1937"/>
      <c r="F14" s="1938" t="s">
        <v>592</v>
      </c>
      <c r="G14" s="1939"/>
      <c r="H14" s="1939"/>
      <c r="I14" s="1939"/>
      <c r="J14" s="1939"/>
      <c r="K14" s="1939"/>
      <c r="L14" s="439"/>
      <c r="M14" s="1940"/>
      <c r="N14" s="1940"/>
      <c r="O14" s="1940"/>
      <c r="P14" s="1940"/>
      <c r="Q14" s="1940"/>
      <c r="R14" s="1940"/>
      <c r="S14" s="1940"/>
      <c r="T14" s="1940"/>
      <c r="U14" s="1940"/>
      <c r="V14" s="1940"/>
      <c r="W14" s="1940"/>
      <c r="X14" s="1940"/>
      <c r="Y14" s="437"/>
      <c r="Z14" s="437"/>
      <c r="AA14" s="437"/>
      <c r="AB14" s="437"/>
      <c r="AC14" s="333"/>
      <c r="AD14" s="333"/>
      <c r="AE14" s="333"/>
      <c r="AF14" s="333"/>
      <c r="AG14" s="333"/>
      <c r="AH14" s="333"/>
      <c r="AI14" s="333"/>
      <c r="AJ14" s="333"/>
      <c r="AK14" s="334"/>
      <c r="AL14" s="918"/>
      <c r="AM14" s="329"/>
      <c r="AO14" s="322" t="s">
        <v>438</v>
      </c>
    </row>
    <row r="15" spans="1:47" ht="20.25" customHeight="1" thickBot="1">
      <c r="A15" s="1981" t="s">
        <v>131</v>
      </c>
      <c r="B15" s="1903"/>
      <c r="C15" s="1903"/>
      <c r="D15" s="1903"/>
      <c r="E15" s="1903"/>
      <c r="F15" s="1982" t="str">
        <f>IF(様式1!F37="","",様式1!F37)</f>
        <v/>
      </c>
      <c r="G15" s="1983"/>
      <c r="H15" s="1983"/>
      <c r="I15" s="1983"/>
      <c r="J15" s="1983"/>
      <c r="K15" s="1983"/>
      <c r="L15" s="440" t="s">
        <v>687</v>
      </c>
      <c r="M15" s="1983" t="str">
        <f>IF(様式1!K37="","",様式1!K37)</f>
        <v/>
      </c>
      <c r="N15" s="1983"/>
      <c r="O15" s="1983"/>
      <c r="P15" s="1983"/>
      <c r="Q15" s="1983"/>
      <c r="R15" s="1983"/>
      <c r="S15" s="440"/>
      <c r="T15" s="336" t="s">
        <v>690</v>
      </c>
      <c r="U15" s="437" t="str">
        <f>IF(様式1!P37="","",様式1!P37)</f>
        <v/>
      </c>
      <c r="V15" s="1932" t="s">
        <v>691</v>
      </c>
      <c r="W15" s="1932"/>
      <c r="X15" s="440"/>
      <c r="Y15" s="337"/>
      <c r="AC15" s="1932" t="s">
        <v>552</v>
      </c>
      <c r="AD15" s="1932"/>
      <c r="AE15" s="1932"/>
      <c r="AF15" s="1933"/>
      <c r="AG15" s="1933"/>
      <c r="AH15" s="1932" t="s">
        <v>692</v>
      </c>
      <c r="AI15" s="1932"/>
      <c r="AJ15" s="337"/>
      <c r="AK15" s="338"/>
      <c r="AL15" s="918"/>
      <c r="AM15" s="329"/>
      <c r="AO15" s="322" t="s">
        <v>439</v>
      </c>
    </row>
    <row r="16" spans="1:47" ht="20.25" customHeight="1" thickBot="1">
      <c r="A16" s="1923" t="s">
        <v>166</v>
      </c>
      <c r="B16" s="1924"/>
      <c r="C16" s="1924"/>
      <c r="D16" s="1924"/>
      <c r="E16" s="1924"/>
      <c r="F16" s="860"/>
      <c r="G16" s="861"/>
      <c r="H16" s="859" t="s">
        <v>1535</v>
      </c>
      <c r="I16" s="862"/>
      <c r="J16" s="859" t="s">
        <v>1536</v>
      </c>
      <c r="K16" s="858" t="s">
        <v>1505</v>
      </c>
      <c r="L16" s="861"/>
      <c r="M16" s="859" t="s">
        <v>1535</v>
      </c>
      <c r="N16" s="862"/>
      <c r="O16" s="859" t="s">
        <v>1536</v>
      </c>
      <c r="P16" s="860"/>
      <c r="Q16" s="860"/>
      <c r="R16" s="860"/>
      <c r="S16" s="860"/>
      <c r="T16" s="860"/>
      <c r="U16" s="860"/>
      <c r="V16" s="860"/>
      <c r="W16" s="860"/>
      <c r="X16" s="863"/>
      <c r="Y16" s="1925" t="s">
        <v>371</v>
      </c>
      <c r="Z16" s="1903"/>
      <c r="AA16" s="1934"/>
      <c r="AB16" s="1925" t="str">
        <f>IF(様式1!F38="","",様式1!F38)</f>
        <v/>
      </c>
      <c r="AC16" s="1903"/>
      <c r="AD16" s="1903"/>
      <c r="AE16" s="333" t="s">
        <v>372</v>
      </c>
      <c r="AF16" s="333"/>
      <c r="AG16" s="333"/>
      <c r="AH16" s="333"/>
      <c r="AI16" s="333"/>
      <c r="AJ16" s="333"/>
      <c r="AK16" s="334"/>
      <c r="AL16" s="918"/>
      <c r="AM16" s="329"/>
      <c r="AO16" s="322" t="s">
        <v>440</v>
      </c>
      <c r="AR16" s="316"/>
      <c r="AS16" s="206"/>
      <c r="AT16" s="441"/>
      <c r="AU16" s="441"/>
    </row>
    <row r="17" spans="1:41" ht="26.25" customHeight="1" thickBot="1">
      <c r="A17" s="1984" t="s">
        <v>413</v>
      </c>
      <c r="B17" s="1985"/>
      <c r="C17" s="1985"/>
      <c r="D17" s="1985"/>
      <c r="E17" s="1986"/>
      <c r="F17" s="1987" t="s">
        <v>1622</v>
      </c>
      <c r="G17" s="1988"/>
      <c r="H17" s="1988"/>
      <c r="I17" s="1988"/>
      <c r="J17" s="1988"/>
      <c r="K17" s="1988"/>
      <c r="L17" s="1988"/>
      <c r="M17" s="1988"/>
      <c r="N17" s="1988"/>
      <c r="O17" s="1988"/>
      <c r="P17" s="1988"/>
      <c r="Q17" s="1988"/>
      <c r="R17" s="1988"/>
      <c r="S17" s="1988"/>
      <c r="T17" s="1988"/>
      <c r="U17" s="1988"/>
      <c r="V17" s="1988"/>
      <c r="W17" s="1988"/>
      <c r="X17" s="1988"/>
      <c r="Y17" s="1988"/>
      <c r="Z17" s="1988"/>
      <c r="AA17" s="1988"/>
      <c r="AB17" s="1988"/>
      <c r="AC17" s="1988"/>
      <c r="AD17" s="1988"/>
      <c r="AE17" s="1988"/>
      <c r="AF17" s="1988"/>
      <c r="AG17" s="1988"/>
      <c r="AH17" s="1988"/>
      <c r="AI17" s="1988"/>
      <c r="AJ17" s="1988"/>
      <c r="AK17" s="1989"/>
      <c r="AL17" s="921" t="str">
        <f>LEN(SUBSTITUTE(F17,CHAR(10),""))&amp;" 文字(全角で最大120文字)"</f>
        <v>52 文字(全角で最大120文字)</v>
      </c>
      <c r="AM17" s="329"/>
      <c r="AO17" s="322" t="s">
        <v>441</v>
      </c>
    </row>
    <row r="18" spans="1:41" ht="15" customHeight="1">
      <c r="A18" s="1990" t="s">
        <v>693</v>
      </c>
      <c r="B18" s="1991"/>
      <c r="C18" s="1991"/>
      <c r="D18" s="1991"/>
      <c r="E18" s="1991"/>
      <c r="F18" s="935"/>
      <c r="G18" s="1994" t="s">
        <v>694</v>
      </c>
      <c r="H18" s="1994"/>
      <c r="I18" s="1994"/>
      <c r="J18" s="1994"/>
      <c r="K18" s="1994"/>
      <c r="L18" s="935"/>
      <c r="M18" s="1994" t="s">
        <v>554</v>
      </c>
      <c r="N18" s="1994"/>
      <c r="O18" s="1994"/>
      <c r="P18" s="1994"/>
      <c r="Q18" s="1994"/>
      <c r="R18" s="1994"/>
      <c r="S18" s="1994"/>
      <c r="T18" s="935"/>
      <c r="U18" s="1995" t="s">
        <v>373</v>
      </c>
      <c r="V18" s="1995"/>
      <c r="W18" s="1995"/>
      <c r="X18" s="1995"/>
      <c r="Y18" s="1995"/>
      <c r="Z18" s="1995"/>
      <c r="AA18" s="935"/>
      <c r="AB18" s="1995" t="s">
        <v>695</v>
      </c>
      <c r="AC18" s="1995"/>
      <c r="AD18" s="1995"/>
      <c r="AE18" s="1995"/>
      <c r="AF18" s="1995"/>
      <c r="AG18" s="1995"/>
      <c r="AH18" s="434"/>
      <c r="AI18" s="434"/>
      <c r="AJ18" s="327"/>
      <c r="AK18" s="339"/>
      <c r="AL18" s="918"/>
      <c r="AM18" s="329"/>
      <c r="AO18" s="322" t="s">
        <v>442</v>
      </c>
    </row>
    <row r="19" spans="1:41" ht="15" customHeight="1" thickBot="1">
      <c r="A19" s="1992"/>
      <c r="B19" s="1993"/>
      <c r="C19" s="1993"/>
      <c r="D19" s="1993"/>
      <c r="E19" s="1993"/>
      <c r="F19" s="936"/>
      <c r="G19" s="1996" t="s">
        <v>696</v>
      </c>
      <c r="H19" s="1996"/>
      <c r="I19" s="1996"/>
      <c r="J19" s="1996"/>
      <c r="K19" s="1996"/>
      <c r="L19" s="936"/>
      <c r="M19" s="1997" t="s">
        <v>697</v>
      </c>
      <c r="N19" s="1997"/>
      <c r="O19" s="1997"/>
      <c r="P19" s="1997"/>
      <c r="Q19" s="1997"/>
      <c r="R19" s="1997"/>
      <c r="S19" s="1997"/>
      <c r="T19" s="936"/>
      <c r="U19" s="340" t="s">
        <v>698</v>
      </c>
      <c r="V19" s="341"/>
      <c r="W19" s="342" t="s">
        <v>699</v>
      </c>
      <c r="X19" s="1998"/>
      <c r="Y19" s="1998"/>
      <c r="Z19" s="1998"/>
      <c r="AA19" s="1998"/>
      <c r="AB19" s="1998"/>
      <c r="AC19" s="1998"/>
      <c r="AD19" s="1998"/>
      <c r="AE19" s="1998"/>
      <c r="AF19" s="1998"/>
      <c r="AG19" s="1998"/>
      <c r="AH19" s="432" t="s">
        <v>700</v>
      </c>
      <c r="AI19" s="343"/>
      <c r="AJ19" s="341"/>
      <c r="AK19" s="344"/>
      <c r="AL19" s="918"/>
      <c r="AM19" s="329"/>
      <c r="AO19" s="322" t="s">
        <v>443</v>
      </c>
    </row>
    <row r="20" spans="1:41" ht="35.1" customHeight="1" thickBot="1">
      <c r="A20" s="1999" t="s">
        <v>168</v>
      </c>
      <c r="B20" s="2000"/>
      <c r="C20" s="2000"/>
      <c r="D20" s="2000"/>
      <c r="E20" s="2000"/>
      <c r="F20" s="2001"/>
      <c r="G20" s="2002"/>
      <c r="H20" s="2002"/>
      <c r="I20" s="2002"/>
      <c r="J20" s="2002"/>
      <c r="K20" s="2002"/>
      <c r="L20" s="2002"/>
      <c r="M20" s="2002"/>
      <c r="N20" s="2002"/>
      <c r="O20" s="2002"/>
      <c r="P20" s="2002"/>
      <c r="Q20" s="2002"/>
      <c r="R20" s="2002"/>
      <c r="S20" s="2002"/>
      <c r="T20" s="2002"/>
      <c r="U20" s="2002"/>
      <c r="V20" s="2002"/>
      <c r="W20" s="2002"/>
      <c r="X20" s="2002"/>
      <c r="Y20" s="2002"/>
      <c r="Z20" s="2002"/>
      <c r="AA20" s="2002"/>
      <c r="AB20" s="2002"/>
      <c r="AC20" s="2002"/>
      <c r="AD20" s="2002"/>
      <c r="AE20" s="2002"/>
      <c r="AF20" s="2002"/>
      <c r="AG20" s="2002"/>
      <c r="AH20" s="2002"/>
      <c r="AI20" s="2002"/>
      <c r="AJ20" s="2002"/>
      <c r="AK20" s="2003"/>
      <c r="AL20" s="922" t="str">
        <f>LEN(SUBSTITUTE(F20,CHAR(10),""))&amp;" 文字(全角で最大200文字)"</f>
        <v>0 文字(全角で最大200文字)</v>
      </c>
      <c r="AM20" s="345" t="s">
        <v>445</v>
      </c>
      <c r="AN20" s="346" t="s">
        <v>446</v>
      </c>
      <c r="AO20" s="322" t="s">
        <v>444</v>
      </c>
    </row>
    <row r="21" spans="1:41" ht="15" customHeight="1">
      <c r="A21" s="1990" t="s">
        <v>169</v>
      </c>
      <c r="B21" s="1991"/>
      <c r="C21" s="1991"/>
      <c r="D21" s="1991"/>
      <c r="E21" s="1991"/>
      <c r="F21" s="1945" t="s">
        <v>374</v>
      </c>
      <c r="G21" s="1945"/>
      <c r="H21" s="2006"/>
      <c r="I21" s="2006"/>
      <c r="J21" s="2006"/>
      <c r="K21" s="2006"/>
      <c r="L21" s="2006"/>
      <c r="M21" s="2006"/>
      <c r="N21" s="2006"/>
      <c r="O21" s="2006"/>
      <c r="P21" s="2006"/>
      <c r="Q21" s="2006"/>
      <c r="R21" s="2006"/>
      <c r="S21" s="2006"/>
      <c r="T21" s="2006"/>
      <c r="U21" s="2007" t="s">
        <v>701</v>
      </c>
      <c r="V21" s="2007"/>
      <c r="W21" s="2007"/>
      <c r="X21" s="2007"/>
      <c r="Y21" s="2006"/>
      <c r="Z21" s="2006"/>
      <c r="AA21" s="2006"/>
      <c r="AB21" s="2006"/>
      <c r="AC21" s="2006"/>
      <c r="AD21" s="2006"/>
      <c r="AE21" s="2006"/>
      <c r="AF21" s="2006"/>
      <c r="AG21" s="435" t="s">
        <v>702</v>
      </c>
      <c r="AH21" s="933"/>
      <c r="AI21" s="347" t="s">
        <v>170</v>
      </c>
      <c r="AJ21" s="327"/>
      <c r="AK21" s="339"/>
      <c r="AL21" s="2010" t="str">
        <f>LEN(AN21)&amp;" 文字(全角で最大100文字)"</f>
        <v>0 文字(全角で最大100文字)</v>
      </c>
      <c r="AM21" s="267" t="str">
        <f>IF(H21="","",IF(AH21="✔",DBCS(CONCATENATE(H21,"　",Y21,"（任意）")),DBCS(CONCATENATE(H21,"　",Y21))))</f>
        <v/>
      </c>
      <c r="AN21" s="2011" t="str">
        <f>SUBSTITUTE(TRIM(CONCATENATE(AM21," ",AM22," ",AM23," ",AM24," ",AM25))," ","、")</f>
        <v/>
      </c>
      <c r="AO21" s="322" t="s">
        <v>703</v>
      </c>
    </row>
    <row r="22" spans="1:41" ht="15" customHeight="1">
      <c r="A22" s="2004"/>
      <c r="B22" s="2005"/>
      <c r="C22" s="2005"/>
      <c r="D22" s="2005"/>
      <c r="E22" s="2005"/>
      <c r="F22" s="1947" t="s">
        <v>374</v>
      </c>
      <c r="G22" s="1947"/>
      <c r="H22" s="2008"/>
      <c r="I22" s="2008"/>
      <c r="J22" s="2008"/>
      <c r="K22" s="2008"/>
      <c r="L22" s="2008"/>
      <c r="M22" s="2008"/>
      <c r="N22" s="2008"/>
      <c r="O22" s="2008"/>
      <c r="P22" s="2008"/>
      <c r="Q22" s="2008"/>
      <c r="R22" s="2008"/>
      <c r="S22" s="2008"/>
      <c r="T22" s="2008"/>
      <c r="U22" s="2009" t="s">
        <v>704</v>
      </c>
      <c r="V22" s="2009"/>
      <c r="W22" s="2009"/>
      <c r="X22" s="2009"/>
      <c r="Y22" s="2008"/>
      <c r="Z22" s="2008"/>
      <c r="AA22" s="2008"/>
      <c r="AB22" s="2008"/>
      <c r="AC22" s="2008"/>
      <c r="AD22" s="2008"/>
      <c r="AE22" s="2008"/>
      <c r="AF22" s="2008"/>
      <c r="AG22" s="429" t="s">
        <v>700</v>
      </c>
      <c r="AH22" s="937"/>
      <c r="AI22" s="348" t="s">
        <v>170</v>
      </c>
      <c r="AJ22" s="349"/>
      <c r="AK22" s="350"/>
      <c r="AL22" s="2010"/>
      <c r="AM22" s="351" t="str">
        <f t="shared" ref="AM22:AM24" si="0">IF(H22="","",IF(AH22="✔",DBCS(CONCATENATE(H22,"　",Y22,"（任意）")),DBCS(CONCATENATE(H22,"　",Y22))))</f>
        <v/>
      </c>
      <c r="AN22" s="2012"/>
    </row>
    <row r="23" spans="1:41" ht="15" customHeight="1">
      <c r="A23" s="2004"/>
      <c r="B23" s="2005"/>
      <c r="C23" s="2005"/>
      <c r="D23" s="2005"/>
      <c r="E23" s="2005"/>
      <c r="F23" s="1947" t="s">
        <v>374</v>
      </c>
      <c r="G23" s="1947"/>
      <c r="H23" s="2008"/>
      <c r="I23" s="2008"/>
      <c r="J23" s="2008"/>
      <c r="K23" s="2008"/>
      <c r="L23" s="2008"/>
      <c r="M23" s="2008"/>
      <c r="N23" s="2008"/>
      <c r="O23" s="2008"/>
      <c r="P23" s="2008"/>
      <c r="Q23" s="2008"/>
      <c r="R23" s="2008"/>
      <c r="S23" s="2008"/>
      <c r="T23" s="2008"/>
      <c r="U23" s="2009" t="s">
        <v>705</v>
      </c>
      <c r="V23" s="2009"/>
      <c r="W23" s="2009"/>
      <c r="X23" s="2009"/>
      <c r="Y23" s="2008"/>
      <c r="Z23" s="2008"/>
      <c r="AA23" s="2008"/>
      <c r="AB23" s="2008"/>
      <c r="AC23" s="2008"/>
      <c r="AD23" s="2008"/>
      <c r="AE23" s="2008"/>
      <c r="AF23" s="2008"/>
      <c r="AG23" s="429" t="s">
        <v>700</v>
      </c>
      <c r="AH23" s="937"/>
      <c r="AI23" s="348" t="s">
        <v>170</v>
      </c>
      <c r="AJ23" s="349"/>
      <c r="AK23" s="350"/>
      <c r="AL23" s="2010"/>
      <c r="AM23" s="351" t="str">
        <f t="shared" si="0"/>
        <v/>
      </c>
      <c r="AN23" s="2012"/>
    </row>
    <row r="24" spans="1:41" ht="15" customHeight="1">
      <c r="A24" s="2004"/>
      <c r="B24" s="2005"/>
      <c r="C24" s="2005"/>
      <c r="D24" s="2005"/>
      <c r="E24" s="2005"/>
      <c r="F24" s="1947" t="s">
        <v>374</v>
      </c>
      <c r="G24" s="1947"/>
      <c r="H24" s="2008"/>
      <c r="I24" s="2008"/>
      <c r="J24" s="2008"/>
      <c r="K24" s="2008"/>
      <c r="L24" s="2008"/>
      <c r="M24" s="2008"/>
      <c r="N24" s="2008"/>
      <c r="O24" s="2008"/>
      <c r="P24" s="2008"/>
      <c r="Q24" s="2008"/>
      <c r="R24" s="2008"/>
      <c r="S24" s="2008"/>
      <c r="T24" s="2008"/>
      <c r="U24" s="2009" t="s">
        <v>704</v>
      </c>
      <c r="V24" s="2009"/>
      <c r="W24" s="2009"/>
      <c r="X24" s="2009"/>
      <c r="Y24" s="2008"/>
      <c r="Z24" s="2008"/>
      <c r="AA24" s="2008"/>
      <c r="AB24" s="2008"/>
      <c r="AC24" s="2008"/>
      <c r="AD24" s="2008"/>
      <c r="AE24" s="2008"/>
      <c r="AF24" s="2008"/>
      <c r="AG24" s="429" t="s">
        <v>706</v>
      </c>
      <c r="AH24" s="937"/>
      <c r="AI24" s="348" t="s">
        <v>170</v>
      </c>
      <c r="AJ24" s="349"/>
      <c r="AK24" s="350"/>
      <c r="AL24" s="2010"/>
      <c r="AM24" s="351" t="str">
        <f t="shared" si="0"/>
        <v/>
      </c>
      <c r="AN24" s="2012"/>
    </row>
    <row r="25" spans="1:41" ht="15" customHeight="1" thickBot="1">
      <c r="A25" s="1992"/>
      <c r="B25" s="1993"/>
      <c r="C25" s="1993"/>
      <c r="D25" s="1993"/>
      <c r="E25" s="1993"/>
      <c r="F25" s="1949" t="s">
        <v>374</v>
      </c>
      <c r="G25" s="1949"/>
      <c r="H25" s="2014"/>
      <c r="I25" s="2014"/>
      <c r="J25" s="2014"/>
      <c r="K25" s="2014"/>
      <c r="L25" s="2014"/>
      <c r="M25" s="2014"/>
      <c r="N25" s="2014"/>
      <c r="O25" s="2014"/>
      <c r="P25" s="2014"/>
      <c r="Q25" s="2014"/>
      <c r="R25" s="2014"/>
      <c r="S25" s="2014"/>
      <c r="T25" s="2014"/>
      <c r="U25" s="2015" t="s">
        <v>701</v>
      </c>
      <c r="V25" s="2015"/>
      <c r="W25" s="2015"/>
      <c r="X25" s="2015"/>
      <c r="Y25" s="2014"/>
      <c r="Z25" s="2014"/>
      <c r="AA25" s="2014"/>
      <c r="AB25" s="2014"/>
      <c r="AC25" s="2014"/>
      <c r="AD25" s="2014"/>
      <c r="AE25" s="2014"/>
      <c r="AF25" s="2014"/>
      <c r="AG25" s="433" t="s">
        <v>707</v>
      </c>
      <c r="AH25" s="938"/>
      <c r="AI25" s="340" t="s">
        <v>170</v>
      </c>
      <c r="AJ25" s="341"/>
      <c r="AK25" s="344"/>
      <c r="AL25" s="2010"/>
      <c r="AM25" s="352" t="str">
        <f>IF(H25="","",IF(AH25="✔",DBCS(CONCATENATE(H25,"　",Y25,"（任意）")),DBCS(CONCATENATE(H25,"　",Y25))))</f>
        <v/>
      </c>
      <c r="AN25" s="2013"/>
    </row>
    <row r="26" spans="1:41" ht="21" customHeight="1" thickBot="1">
      <c r="A26" s="1900" t="s">
        <v>1233</v>
      </c>
      <c r="B26" s="1901"/>
      <c r="C26" s="1901"/>
      <c r="D26" s="1901"/>
      <c r="E26" s="1901"/>
      <c r="F26" s="1901"/>
      <c r="G26" s="1901"/>
      <c r="H26" s="1901"/>
      <c r="I26" s="1901"/>
      <c r="J26" s="1901"/>
      <c r="K26" s="1901"/>
      <c r="L26" s="1901"/>
      <c r="M26" s="1901"/>
      <c r="N26" s="1901"/>
      <c r="O26" s="1901"/>
      <c r="P26" s="1901"/>
      <c r="Q26" s="1901"/>
      <c r="R26" s="1901"/>
      <c r="S26" s="1901"/>
      <c r="T26" s="1901"/>
      <c r="U26" s="1901"/>
      <c r="V26" s="1901"/>
      <c r="W26" s="1901"/>
      <c r="X26" s="1901"/>
      <c r="Y26" s="1901"/>
      <c r="Z26" s="1901"/>
      <c r="AA26" s="1901"/>
      <c r="AB26" s="1901"/>
      <c r="AC26" s="1901"/>
      <c r="AD26" s="1901"/>
      <c r="AE26" s="1901"/>
      <c r="AF26" s="1901"/>
      <c r="AG26" s="1901"/>
      <c r="AH26" s="933"/>
      <c r="AI26" s="1903"/>
      <c r="AJ26" s="1903"/>
      <c r="AK26" s="1904"/>
      <c r="AL26" s="647" t="str">
        <f>IF(AND(AH26="○",ISERROR(SEARCH("ＩＴ資格",$F$29))),"訓練概要欄に【ＩＴ資格】と記入してください",IF(COUNTIFS($AH26,"",$F$29,"*ＩＴ資格*")&gt;0,"○が漏れていないかご確認ください。","特例チェック欄３"))</f>
        <v>特例チェック欄３</v>
      </c>
      <c r="AM26" s="536"/>
      <c r="AN26" s="537"/>
    </row>
    <row r="27" spans="1:41" ht="21" customHeight="1" thickBot="1">
      <c r="A27" s="1900" t="s">
        <v>1234</v>
      </c>
      <c r="B27" s="1901"/>
      <c r="C27" s="1901"/>
      <c r="D27" s="1901"/>
      <c r="E27" s="1901"/>
      <c r="F27" s="1901"/>
      <c r="G27" s="1901"/>
      <c r="H27" s="1901"/>
      <c r="I27" s="1901"/>
      <c r="J27" s="1901"/>
      <c r="K27" s="1901"/>
      <c r="L27" s="1901"/>
      <c r="M27" s="1901"/>
      <c r="N27" s="1901"/>
      <c r="O27" s="1901"/>
      <c r="P27" s="1901"/>
      <c r="Q27" s="1901"/>
      <c r="R27" s="1901"/>
      <c r="S27" s="1901"/>
      <c r="T27" s="1901"/>
      <c r="U27" s="1901"/>
      <c r="V27" s="1901"/>
      <c r="W27" s="1901"/>
      <c r="X27" s="1901"/>
      <c r="Y27" s="1901"/>
      <c r="Z27" s="1901"/>
      <c r="AA27" s="1901"/>
      <c r="AB27" s="1901"/>
      <c r="AC27" s="1901"/>
      <c r="AD27" s="1901"/>
      <c r="AE27" s="1901"/>
      <c r="AF27" s="1901"/>
      <c r="AG27" s="1902"/>
      <c r="AH27" s="939"/>
      <c r="AI27" s="1903"/>
      <c r="AJ27" s="1903"/>
      <c r="AK27" s="1904"/>
      <c r="AL27" s="647" t="str">
        <f>IF(AND(AH27="○",ISERROR(SEARCH("ＷＥＢデザイン資格",$F$29))),"訓練概要欄に【ＷＥＢデザイン資格】と記入してください",IF(COUNTIFS($AH27,"",$F$29,"*ＷＥＢデザイン資格*")&gt;0,"○が漏れていないかご確認ください。","特例チェック欄４"))</f>
        <v>特例チェック欄４</v>
      </c>
      <c r="AM27" s="536"/>
      <c r="AN27" s="537"/>
    </row>
    <row r="28" spans="1:41" s="329" customFormat="1" ht="21" customHeight="1" thickBot="1">
      <c r="A28" s="1900" t="s">
        <v>1169</v>
      </c>
      <c r="B28" s="1901"/>
      <c r="C28" s="1901"/>
      <c r="D28" s="1901"/>
      <c r="E28" s="1901"/>
      <c r="F28" s="1901"/>
      <c r="G28" s="1901"/>
      <c r="H28" s="1901"/>
      <c r="I28" s="1901"/>
      <c r="J28" s="1901"/>
      <c r="K28" s="1901"/>
      <c r="L28" s="1901"/>
      <c r="M28" s="1901"/>
      <c r="N28" s="1901"/>
      <c r="O28" s="1901"/>
      <c r="P28" s="1901"/>
      <c r="Q28" s="1901"/>
      <c r="R28" s="1901"/>
      <c r="S28" s="1901"/>
      <c r="T28" s="1901"/>
      <c r="U28" s="1901"/>
      <c r="V28" s="1901"/>
      <c r="W28" s="1901"/>
      <c r="X28" s="1901"/>
      <c r="Y28" s="1901"/>
      <c r="Z28" s="1901"/>
      <c r="AA28" s="1901"/>
      <c r="AB28" s="1901"/>
      <c r="AC28" s="1901"/>
      <c r="AD28" s="1901"/>
      <c r="AE28" s="1901"/>
      <c r="AF28" s="1901"/>
      <c r="AG28" s="1902"/>
      <c r="AH28" s="940"/>
      <c r="AI28" s="1903"/>
      <c r="AJ28" s="1903"/>
      <c r="AK28" s="1904"/>
      <c r="AL28" s="647" t="str">
        <f>IF(AND(AH28="○",ISERROR(SEARCH("ＤＳＳ対応",$F$29))),"訓練概要欄に【ＤＳＳ対応】と記入してください",IF(COUNTIFS($AH28,"",$F$29,"*ＤＳＳ対応*")&gt;0,"○が漏れていないかご確認ください。","特例チェック欄５"))</f>
        <v>特例チェック欄５</v>
      </c>
      <c r="AM28" s="536"/>
      <c r="AN28" s="648"/>
    </row>
    <row r="29" spans="1:41" ht="24" customHeight="1">
      <c r="A29" s="2107" t="s">
        <v>387</v>
      </c>
      <c r="B29" s="2104" t="s">
        <v>708</v>
      </c>
      <c r="C29" s="2105"/>
      <c r="D29" s="2105"/>
      <c r="E29" s="2106"/>
      <c r="F29" s="2016"/>
      <c r="G29" s="2017"/>
      <c r="H29" s="2017"/>
      <c r="I29" s="2017"/>
      <c r="J29" s="2017"/>
      <c r="K29" s="2017"/>
      <c r="L29" s="2017"/>
      <c r="M29" s="2017"/>
      <c r="N29" s="2017"/>
      <c r="O29" s="2017"/>
      <c r="P29" s="2017"/>
      <c r="Q29" s="2017"/>
      <c r="R29" s="2017"/>
      <c r="S29" s="2017"/>
      <c r="T29" s="2017"/>
      <c r="U29" s="2017"/>
      <c r="V29" s="2017"/>
      <c r="W29" s="2017"/>
      <c r="X29" s="2017"/>
      <c r="Y29" s="2017"/>
      <c r="Z29" s="2017"/>
      <c r="AA29" s="2017"/>
      <c r="AB29" s="2017"/>
      <c r="AC29" s="2017"/>
      <c r="AD29" s="2017"/>
      <c r="AE29" s="2017"/>
      <c r="AF29" s="2017"/>
      <c r="AG29" s="2017"/>
      <c r="AH29" s="2017"/>
      <c r="AI29" s="2017"/>
      <c r="AJ29" s="2017"/>
      <c r="AK29" s="2018"/>
      <c r="AL29" s="922" t="str">
        <f>LEN(SUBSTITUTE(F29,CHAR(10),""))&amp;" 文字(全角で最大250文字)"</f>
        <v>0 文字(全角で最大250文字)</v>
      </c>
      <c r="AM29" s="932"/>
    </row>
    <row r="30" spans="1:41" ht="15" customHeight="1">
      <c r="A30" s="2107"/>
      <c r="B30" s="2019" t="s">
        <v>171</v>
      </c>
      <c r="C30" s="2020"/>
      <c r="D30" s="2020"/>
      <c r="E30" s="2020"/>
      <c r="F30" s="2020"/>
      <c r="G30" s="2020"/>
      <c r="H30" s="2020"/>
      <c r="I30" s="2020"/>
      <c r="J30" s="2021"/>
      <c r="K30" s="2020" t="s">
        <v>375</v>
      </c>
      <c r="L30" s="2020"/>
      <c r="M30" s="2020"/>
      <c r="N30" s="2020"/>
      <c r="O30" s="2020"/>
      <c r="P30" s="2020"/>
      <c r="Q30" s="2020"/>
      <c r="R30" s="2020"/>
      <c r="S30" s="2020"/>
      <c r="T30" s="2020"/>
      <c r="U30" s="2020"/>
      <c r="V30" s="2020"/>
      <c r="W30" s="2020"/>
      <c r="X30" s="2020"/>
      <c r="Y30" s="2020"/>
      <c r="Z30" s="2020"/>
      <c r="AA30" s="2020"/>
      <c r="AB30" s="2020"/>
      <c r="AC30" s="2020"/>
      <c r="AD30" s="2020"/>
      <c r="AE30" s="2020"/>
      <c r="AF30" s="2020"/>
      <c r="AG30" s="2020"/>
      <c r="AH30" s="2020"/>
      <c r="AI30" s="2022" t="s">
        <v>166</v>
      </c>
      <c r="AJ30" s="2022"/>
      <c r="AK30" s="2023"/>
      <c r="AL30" s="917"/>
      <c r="AM30" s="329"/>
    </row>
    <row r="31" spans="1:41" ht="20.100000000000001" customHeight="1">
      <c r="A31" s="2107"/>
      <c r="B31" s="2024" t="s">
        <v>376</v>
      </c>
      <c r="C31" s="2026"/>
      <c r="D31" s="2027"/>
      <c r="E31" s="2027"/>
      <c r="F31" s="2027"/>
      <c r="G31" s="2027"/>
      <c r="H31" s="2027"/>
      <c r="I31" s="2027"/>
      <c r="J31" s="2028"/>
      <c r="K31" s="2029"/>
      <c r="L31" s="2029"/>
      <c r="M31" s="2029"/>
      <c r="N31" s="2029"/>
      <c r="O31" s="2029"/>
      <c r="P31" s="2029"/>
      <c r="Q31" s="2029"/>
      <c r="R31" s="2029"/>
      <c r="S31" s="2029"/>
      <c r="T31" s="2029"/>
      <c r="U31" s="2029"/>
      <c r="V31" s="2029"/>
      <c r="W31" s="2029"/>
      <c r="X31" s="2029"/>
      <c r="Y31" s="2029"/>
      <c r="Z31" s="2029"/>
      <c r="AA31" s="2029"/>
      <c r="AB31" s="2029"/>
      <c r="AC31" s="2029"/>
      <c r="AD31" s="2029"/>
      <c r="AE31" s="2029"/>
      <c r="AF31" s="2029"/>
      <c r="AG31" s="2029"/>
      <c r="AH31" s="2030"/>
      <c r="AI31" s="2031"/>
      <c r="AJ31" s="2032"/>
      <c r="AK31" s="2033"/>
      <c r="AL31" s="923"/>
      <c r="AM31" s="329"/>
    </row>
    <row r="32" spans="1:41" ht="19.5" customHeight="1">
      <c r="A32" s="2107"/>
      <c r="B32" s="2025"/>
      <c r="C32" s="1897"/>
      <c r="D32" s="2034"/>
      <c r="E32" s="2034"/>
      <c r="F32" s="2034"/>
      <c r="G32" s="2034"/>
      <c r="H32" s="2034"/>
      <c r="I32" s="2034"/>
      <c r="J32" s="2035"/>
      <c r="K32" s="2036"/>
      <c r="L32" s="2036"/>
      <c r="M32" s="2036"/>
      <c r="N32" s="2036"/>
      <c r="O32" s="2036"/>
      <c r="P32" s="2036"/>
      <c r="Q32" s="2036"/>
      <c r="R32" s="2036"/>
      <c r="S32" s="2036"/>
      <c r="T32" s="2036"/>
      <c r="U32" s="2036"/>
      <c r="V32" s="2036"/>
      <c r="W32" s="2036"/>
      <c r="X32" s="2036"/>
      <c r="Y32" s="2036"/>
      <c r="Z32" s="2036"/>
      <c r="AA32" s="2036"/>
      <c r="AB32" s="2036"/>
      <c r="AC32" s="2036"/>
      <c r="AD32" s="2036"/>
      <c r="AE32" s="2036"/>
      <c r="AF32" s="2036"/>
      <c r="AG32" s="2036"/>
      <c r="AH32" s="2037"/>
      <c r="AI32" s="2038"/>
      <c r="AJ32" s="2039"/>
      <c r="AK32" s="2040"/>
      <c r="AL32" s="353"/>
      <c r="AM32" s="329"/>
    </row>
    <row r="33" spans="1:39" ht="20.100000000000001" customHeight="1">
      <c r="A33" s="2107"/>
      <c r="B33" s="2025"/>
      <c r="C33" s="1897"/>
      <c r="D33" s="2034"/>
      <c r="E33" s="2034"/>
      <c r="F33" s="2034"/>
      <c r="G33" s="2034"/>
      <c r="H33" s="2034"/>
      <c r="I33" s="2034"/>
      <c r="J33" s="2035"/>
      <c r="K33" s="2036"/>
      <c r="L33" s="2036"/>
      <c r="M33" s="2036"/>
      <c r="N33" s="2036"/>
      <c r="O33" s="2036"/>
      <c r="P33" s="2036"/>
      <c r="Q33" s="2036"/>
      <c r="R33" s="2036"/>
      <c r="S33" s="2036"/>
      <c r="T33" s="2036"/>
      <c r="U33" s="2036"/>
      <c r="V33" s="2036"/>
      <c r="W33" s="2036"/>
      <c r="X33" s="2036"/>
      <c r="Y33" s="2036"/>
      <c r="Z33" s="2036"/>
      <c r="AA33" s="2036"/>
      <c r="AB33" s="2036"/>
      <c r="AC33" s="2036"/>
      <c r="AD33" s="2036"/>
      <c r="AE33" s="2036"/>
      <c r="AF33" s="2036"/>
      <c r="AG33" s="2036"/>
      <c r="AH33" s="2037"/>
      <c r="AI33" s="2038"/>
      <c r="AJ33" s="2039"/>
      <c r="AK33" s="2040"/>
      <c r="AL33" s="353"/>
      <c r="AM33" s="329"/>
    </row>
    <row r="34" spans="1:39" ht="20.100000000000001" customHeight="1">
      <c r="A34" s="2107"/>
      <c r="B34" s="2025"/>
      <c r="C34" s="1897"/>
      <c r="D34" s="2034"/>
      <c r="E34" s="2034"/>
      <c r="F34" s="2034"/>
      <c r="G34" s="2034"/>
      <c r="H34" s="2034"/>
      <c r="I34" s="2034"/>
      <c r="J34" s="2035"/>
      <c r="K34" s="2036"/>
      <c r="L34" s="2036"/>
      <c r="M34" s="2036"/>
      <c r="N34" s="2036"/>
      <c r="O34" s="2036"/>
      <c r="P34" s="2036"/>
      <c r="Q34" s="2036"/>
      <c r="R34" s="2036"/>
      <c r="S34" s="2036"/>
      <c r="T34" s="2036"/>
      <c r="U34" s="2036"/>
      <c r="V34" s="2036"/>
      <c r="W34" s="2036"/>
      <c r="X34" s="2036"/>
      <c r="Y34" s="2036"/>
      <c r="Z34" s="2036"/>
      <c r="AA34" s="2036"/>
      <c r="AB34" s="2036"/>
      <c r="AC34" s="2036"/>
      <c r="AD34" s="2036"/>
      <c r="AE34" s="2036"/>
      <c r="AF34" s="2036"/>
      <c r="AG34" s="2036"/>
      <c r="AH34" s="2037"/>
      <c r="AI34" s="2038"/>
      <c r="AJ34" s="2039"/>
      <c r="AK34" s="2040"/>
      <c r="AL34" s="353"/>
      <c r="AM34" s="329"/>
    </row>
    <row r="35" spans="1:39" ht="20.100000000000001" customHeight="1">
      <c r="A35" s="2107"/>
      <c r="B35" s="2025"/>
      <c r="C35" s="1897"/>
      <c r="D35" s="2034"/>
      <c r="E35" s="2034"/>
      <c r="F35" s="2034"/>
      <c r="G35" s="2034"/>
      <c r="H35" s="2034"/>
      <c r="I35" s="2034"/>
      <c r="J35" s="2035"/>
      <c r="K35" s="2036"/>
      <c r="L35" s="2036"/>
      <c r="M35" s="2036"/>
      <c r="N35" s="2036"/>
      <c r="O35" s="2036"/>
      <c r="P35" s="2036"/>
      <c r="Q35" s="2036"/>
      <c r="R35" s="2036"/>
      <c r="S35" s="2036"/>
      <c r="T35" s="2036"/>
      <c r="U35" s="2036"/>
      <c r="V35" s="2036"/>
      <c r="W35" s="2036"/>
      <c r="X35" s="2036"/>
      <c r="Y35" s="2036"/>
      <c r="Z35" s="2036"/>
      <c r="AA35" s="2036"/>
      <c r="AB35" s="2036"/>
      <c r="AC35" s="2036"/>
      <c r="AD35" s="2036"/>
      <c r="AE35" s="2036"/>
      <c r="AF35" s="2036"/>
      <c r="AG35" s="2036"/>
      <c r="AH35" s="2037"/>
      <c r="AI35" s="2038"/>
      <c r="AJ35" s="2039"/>
      <c r="AK35" s="2040"/>
      <c r="AL35" s="353"/>
      <c r="AM35" s="329"/>
    </row>
    <row r="36" spans="1:39" ht="19.5" customHeight="1">
      <c r="A36" s="2107"/>
      <c r="B36" s="2025"/>
      <c r="C36" s="1897"/>
      <c r="D36" s="2034"/>
      <c r="E36" s="2034"/>
      <c r="F36" s="2034"/>
      <c r="G36" s="2034"/>
      <c r="H36" s="2034"/>
      <c r="I36" s="2034"/>
      <c r="J36" s="2035"/>
      <c r="K36" s="2036"/>
      <c r="L36" s="2036"/>
      <c r="M36" s="2036"/>
      <c r="N36" s="2036"/>
      <c r="O36" s="2036"/>
      <c r="P36" s="2036"/>
      <c r="Q36" s="2036"/>
      <c r="R36" s="2036"/>
      <c r="S36" s="2036"/>
      <c r="T36" s="2036"/>
      <c r="U36" s="2036"/>
      <c r="V36" s="2036"/>
      <c r="W36" s="2036"/>
      <c r="X36" s="2036"/>
      <c r="Y36" s="2036"/>
      <c r="Z36" s="2036"/>
      <c r="AA36" s="2036"/>
      <c r="AB36" s="2036"/>
      <c r="AC36" s="2036"/>
      <c r="AD36" s="2036"/>
      <c r="AE36" s="2036"/>
      <c r="AF36" s="2036"/>
      <c r="AG36" s="2036"/>
      <c r="AH36" s="2037"/>
      <c r="AI36" s="2038"/>
      <c r="AJ36" s="2039"/>
      <c r="AK36" s="2040"/>
      <c r="AL36" s="353"/>
      <c r="AM36" s="329"/>
    </row>
    <row r="37" spans="1:39" ht="20.100000000000001" customHeight="1">
      <c r="A37" s="2107"/>
      <c r="B37" s="2025"/>
      <c r="C37" s="1897"/>
      <c r="D37" s="1898"/>
      <c r="E37" s="1898"/>
      <c r="F37" s="1898"/>
      <c r="G37" s="1898"/>
      <c r="H37" s="1898"/>
      <c r="I37" s="1898"/>
      <c r="J37" s="1899"/>
      <c r="K37" s="2036"/>
      <c r="L37" s="2036"/>
      <c r="M37" s="2036"/>
      <c r="N37" s="2036"/>
      <c r="O37" s="2036"/>
      <c r="P37" s="2036"/>
      <c r="Q37" s="2036"/>
      <c r="R37" s="2036"/>
      <c r="S37" s="2036"/>
      <c r="T37" s="2036"/>
      <c r="U37" s="2036"/>
      <c r="V37" s="2036"/>
      <c r="W37" s="2036"/>
      <c r="X37" s="2036"/>
      <c r="Y37" s="2036"/>
      <c r="Z37" s="2036"/>
      <c r="AA37" s="2036"/>
      <c r="AB37" s="2036"/>
      <c r="AC37" s="2036"/>
      <c r="AD37" s="2036"/>
      <c r="AE37" s="2036"/>
      <c r="AF37" s="2036"/>
      <c r="AG37" s="2036"/>
      <c r="AH37" s="2037"/>
      <c r="AI37" s="2038"/>
      <c r="AJ37" s="2039"/>
      <c r="AK37" s="2040"/>
      <c r="AL37" s="353"/>
      <c r="AM37" s="329"/>
    </row>
    <row r="38" spans="1:39" ht="20.100000000000001" customHeight="1">
      <c r="A38" s="2107"/>
      <c r="B38" s="2025"/>
      <c r="C38" s="1897"/>
      <c r="D38" s="2034"/>
      <c r="E38" s="2034"/>
      <c r="F38" s="2034"/>
      <c r="G38" s="2034"/>
      <c r="H38" s="2034"/>
      <c r="I38" s="2034"/>
      <c r="J38" s="2035"/>
      <c r="K38" s="2036"/>
      <c r="L38" s="2036"/>
      <c r="M38" s="2036"/>
      <c r="N38" s="2036"/>
      <c r="O38" s="2036"/>
      <c r="P38" s="2036"/>
      <c r="Q38" s="2036"/>
      <c r="R38" s="2036"/>
      <c r="S38" s="2036"/>
      <c r="T38" s="2036"/>
      <c r="U38" s="2036"/>
      <c r="V38" s="2036"/>
      <c r="W38" s="2036"/>
      <c r="X38" s="2036"/>
      <c r="Y38" s="2036"/>
      <c r="Z38" s="2036"/>
      <c r="AA38" s="2036"/>
      <c r="AB38" s="2036"/>
      <c r="AC38" s="2036"/>
      <c r="AD38" s="2036"/>
      <c r="AE38" s="2036"/>
      <c r="AF38" s="2036"/>
      <c r="AG38" s="2036"/>
      <c r="AH38" s="2037"/>
      <c r="AI38" s="2038"/>
      <c r="AJ38" s="2039"/>
      <c r="AK38" s="2040"/>
      <c r="AL38" s="353"/>
      <c r="AM38" s="329"/>
    </row>
    <row r="39" spans="1:39" ht="20.100000000000001" customHeight="1">
      <c r="A39" s="2107"/>
      <c r="B39" s="2025"/>
      <c r="C39" s="1897"/>
      <c r="D39" s="2034"/>
      <c r="E39" s="2034"/>
      <c r="F39" s="2034"/>
      <c r="G39" s="2034"/>
      <c r="H39" s="2034"/>
      <c r="I39" s="2034"/>
      <c r="J39" s="2035"/>
      <c r="K39" s="2036"/>
      <c r="L39" s="2036"/>
      <c r="M39" s="2036"/>
      <c r="N39" s="2036"/>
      <c r="O39" s="2036"/>
      <c r="P39" s="2036"/>
      <c r="Q39" s="2036"/>
      <c r="R39" s="2036"/>
      <c r="S39" s="2036"/>
      <c r="T39" s="2036"/>
      <c r="U39" s="2036"/>
      <c r="V39" s="2036"/>
      <c r="W39" s="2036"/>
      <c r="X39" s="2036"/>
      <c r="Y39" s="2036"/>
      <c r="Z39" s="2036"/>
      <c r="AA39" s="2036"/>
      <c r="AB39" s="2036"/>
      <c r="AC39" s="2036"/>
      <c r="AD39" s="2036"/>
      <c r="AE39" s="2036"/>
      <c r="AF39" s="2036"/>
      <c r="AG39" s="2036"/>
      <c r="AH39" s="2037"/>
      <c r="AI39" s="2038"/>
      <c r="AJ39" s="2039"/>
      <c r="AK39" s="2040"/>
      <c r="AL39" s="353"/>
      <c r="AM39" s="329"/>
    </row>
    <row r="40" spans="1:39" ht="20.100000000000001" customHeight="1">
      <c r="A40" s="2107"/>
      <c r="B40" s="2025"/>
      <c r="C40" s="2042"/>
      <c r="D40" s="2043"/>
      <c r="E40" s="2043"/>
      <c r="F40" s="2043"/>
      <c r="G40" s="2043"/>
      <c r="H40" s="2043"/>
      <c r="I40" s="2043"/>
      <c r="J40" s="2044"/>
      <c r="K40" s="2045"/>
      <c r="L40" s="2045"/>
      <c r="M40" s="2045"/>
      <c r="N40" s="2045"/>
      <c r="O40" s="2045"/>
      <c r="P40" s="2045"/>
      <c r="Q40" s="2045"/>
      <c r="R40" s="2045"/>
      <c r="S40" s="2045"/>
      <c r="T40" s="2045"/>
      <c r="U40" s="2045"/>
      <c r="V40" s="2045"/>
      <c r="W40" s="2045"/>
      <c r="X40" s="2045"/>
      <c r="Y40" s="2045"/>
      <c r="Z40" s="2045"/>
      <c r="AA40" s="2045"/>
      <c r="AB40" s="2045"/>
      <c r="AC40" s="2045"/>
      <c r="AD40" s="2045"/>
      <c r="AE40" s="2045"/>
      <c r="AF40" s="2045"/>
      <c r="AG40" s="2045"/>
      <c r="AH40" s="2046"/>
      <c r="AI40" s="2047"/>
      <c r="AJ40" s="2048"/>
      <c r="AK40" s="2049"/>
      <c r="AL40" s="353"/>
      <c r="AM40" s="329"/>
    </row>
    <row r="41" spans="1:39" ht="20.100000000000001" customHeight="1">
      <c r="A41" s="2107"/>
      <c r="B41" s="2024" t="s">
        <v>377</v>
      </c>
      <c r="C41" s="2026"/>
      <c r="D41" s="2027"/>
      <c r="E41" s="2027"/>
      <c r="F41" s="2027"/>
      <c r="G41" s="2027"/>
      <c r="H41" s="2027"/>
      <c r="I41" s="2027"/>
      <c r="J41" s="2028"/>
      <c r="K41" s="2029"/>
      <c r="L41" s="2029"/>
      <c r="M41" s="2029"/>
      <c r="N41" s="2029"/>
      <c r="O41" s="2029"/>
      <c r="P41" s="2029"/>
      <c r="Q41" s="2029"/>
      <c r="R41" s="2029"/>
      <c r="S41" s="2029"/>
      <c r="T41" s="2029"/>
      <c r="U41" s="2029"/>
      <c r="V41" s="2029"/>
      <c r="W41" s="2029"/>
      <c r="X41" s="2029"/>
      <c r="Y41" s="2029"/>
      <c r="Z41" s="2029"/>
      <c r="AA41" s="2029"/>
      <c r="AB41" s="2029"/>
      <c r="AC41" s="2029"/>
      <c r="AD41" s="2029"/>
      <c r="AE41" s="2029"/>
      <c r="AF41" s="2029"/>
      <c r="AG41" s="2029"/>
      <c r="AH41" s="2030"/>
      <c r="AI41" s="2031"/>
      <c r="AJ41" s="2032"/>
      <c r="AK41" s="2033"/>
      <c r="AL41" s="353"/>
      <c r="AM41" s="329"/>
    </row>
    <row r="42" spans="1:39" ht="20.100000000000001" customHeight="1">
      <c r="A42" s="2107"/>
      <c r="B42" s="2025"/>
      <c r="C42" s="1897"/>
      <c r="D42" s="2034"/>
      <c r="E42" s="2034"/>
      <c r="F42" s="2034"/>
      <c r="G42" s="2034"/>
      <c r="H42" s="2034"/>
      <c r="I42" s="2034"/>
      <c r="J42" s="2035"/>
      <c r="K42" s="2036"/>
      <c r="L42" s="2036"/>
      <c r="M42" s="2036"/>
      <c r="N42" s="2036"/>
      <c r="O42" s="2036"/>
      <c r="P42" s="2036"/>
      <c r="Q42" s="2036"/>
      <c r="R42" s="2036"/>
      <c r="S42" s="2036"/>
      <c r="T42" s="2036"/>
      <c r="U42" s="2036"/>
      <c r="V42" s="2036"/>
      <c r="W42" s="2036"/>
      <c r="X42" s="2036"/>
      <c r="Y42" s="2036"/>
      <c r="Z42" s="2036"/>
      <c r="AA42" s="2036"/>
      <c r="AB42" s="2036"/>
      <c r="AC42" s="2036"/>
      <c r="AD42" s="2036"/>
      <c r="AE42" s="2036"/>
      <c r="AF42" s="2036"/>
      <c r="AG42" s="2036"/>
      <c r="AH42" s="2037"/>
      <c r="AI42" s="2038"/>
      <c r="AJ42" s="2039"/>
      <c r="AK42" s="2040"/>
      <c r="AL42" s="353"/>
      <c r="AM42" s="329"/>
    </row>
    <row r="43" spans="1:39" ht="20.100000000000001" customHeight="1">
      <c r="A43" s="2107"/>
      <c r="B43" s="2025"/>
      <c r="C43" s="1897"/>
      <c r="D43" s="2034"/>
      <c r="E43" s="2034"/>
      <c r="F43" s="2034"/>
      <c r="G43" s="2034"/>
      <c r="H43" s="2034"/>
      <c r="I43" s="2034"/>
      <c r="J43" s="2035"/>
      <c r="K43" s="2036"/>
      <c r="L43" s="2036"/>
      <c r="M43" s="2036"/>
      <c r="N43" s="2036"/>
      <c r="O43" s="2036"/>
      <c r="P43" s="2036"/>
      <c r="Q43" s="2036"/>
      <c r="R43" s="2036"/>
      <c r="S43" s="2036"/>
      <c r="T43" s="2036"/>
      <c r="U43" s="2036"/>
      <c r="V43" s="2036"/>
      <c r="W43" s="2036"/>
      <c r="X43" s="2036"/>
      <c r="Y43" s="2036"/>
      <c r="Z43" s="2036"/>
      <c r="AA43" s="2036"/>
      <c r="AB43" s="2036"/>
      <c r="AC43" s="2036"/>
      <c r="AD43" s="2036"/>
      <c r="AE43" s="2036"/>
      <c r="AF43" s="2036"/>
      <c r="AG43" s="2036"/>
      <c r="AH43" s="2037"/>
      <c r="AI43" s="2038"/>
      <c r="AJ43" s="2039"/>
      <c r="AK43" s="2040"/>
      <c r="AL43" s="353"/>
      <c r="AM43" s="329"/>
    </row>
    <row r="44" spans="1:39" ht="20.100000000000001" customHeight="1">
      <c r="A44" s="2107"/>
      <c r="B44" s="2025"/>
      <c r="C44" s="1897"/>
      <c r="D44" s="2034"/>
      <c r="E44" s="2034"/>
      <c r="F44" s="2034"/>
      <c r="G44" s="2034"/>
      <c r="H44" s="2034"/>
      <c r="I44" s="2034"/>
      <c r="J44" s="2035"/>
      <c r="K44" s="2036"/>
      <c r="L44" s="2036"/>
      <c r="M44" s="2036"/>
      <c r="N44" s="2036"/>
      <c r="O44" s="2036"/>
      <c r="P44" s="2036"/>
      <c r="Q44" s="2036"/>
      <c r="R44" s="2036"/>
      <c r="S44" s="2036"/>
      <c r="T44" s="2036"/>
      <c r="U44" s="2036"/>
      <c r="V44" s="2036"/>
      <c r="W44" s="2036"/>
      <c r="X44" s="2036"/>
      <c r="Y44" s="2036"/>
      <c r="Z44" s="2036"/>
      <c r="AA44" s="2036"/>
      <c r="AB44" s="2036"/>
      <c r="AC44" s="2036"/>
      <c r="AD44" s="2036"/>
      <c r="AE44" s="2036"/>
      <c r="AF44" s="2036"/>
      <c r="AG44" s="2036"/>
      <c r="AH44" s="2037"/>
      <c r="AI44" s="2038"/>
      <c r="AJ44" s="2039"/>
      <c r="AK44" s="2040"/>
      <c r="AL44" s="353"/>
      <c r="AM44" s="329"/>
    </row>
    <row r="45" spans="1:39" ht="20.100000000000001" customHeight="1">
      <c r="A45" s="2107"/>
      <c r="B45" s="2025"/>
      <c r="C45" s="1897"/>
      <c r="D45" s="2034"/>
      <c r="E45" s="2034"/>
      <c r="F45" s="2034"/>
      <c r="G45" s="2034"/>
      <c r="H45" s="2034"/>
      <c r="I45" s="2034"/>
      <c r="J45" s="2035"/>
      <c r="K45" s="2036"/>
      <c r="L45" s="2036"/>
      <c r="M45" s="2036"/>
      <c r="N45" s="2036"/>
      <c r="O45" s="2036"/>
      <c r="P45" s="2036"/>
      <c r="Q45" s="2036"/>
      <c r="R45" s="2036"/>
      <c r="S45" s="2036"/>
      <c r="T45" s="2036"/>
      <c r="U45" s="2036"/>
      <c r="V45" s="2036"/>
      <c r="W45" s="2036"/>
      <c r="X45" s="2036"/>
      <c r="Y45" s="2036"/>
      <c r="Z45" s="2036"/>
      <c r="AA45" s="2036"/>
      <c r="AB45" s="2036"/>
      <c r="AC45" s="2036"/>
      <c r="AD45" s="2036"/>
      <c r="AE45" s="2036"/>
      <c r="AF45" s="2036"/>
      <c r="AG45" s="2036"/>
      <c r="AH45" s="2037"/>
      <c r="AI45" s="2038"/>
      <c r="AJ45" s="2039"/>
      <c r="AK45" s="2040"/>
      <c r="AL45" s="353"/>
      <c r="AM45" s="329"/>
    </row>
    <row r="46" spans="1:39" ht="20.100000000000001" customHeight="1">
      <c r="A46" s="2107"/>
      <c r="B46" s="2025"/>
      <c r="C46" s="1897"/>
      <c r="D46" s="2034"/>
      <c r="E46" s="2034"/>
      <c r="F46" s="2034"/>
      <c r="G46" s="2034"/>
      <c r="H46" s="2034"/>
      <c r="I46" s="2034"/>
      <c r="J46" s="2035"/>
      <c r="K46" s="2036"/>
      <c r="L46" s="2036"/>
      <c r="M46" s="2036"/>
      <c r="N46" s="2036"/>
      <c r="O46" s="2036"/>
      <c r="P46" s="2036"/>
      <c r="Q46" s="2036"/>
      <c r="R46" s="2036"/>
      <c r="S46" s="2036"/>
      <c r="T46" s="2036"/>
      <c r="U46" s="2036"/>
      <c r="V46" s="2036"/>
      <c r="W46" s="2036"/>
      <c r="X46" s="2036"/>
      <c r="Y46" s="2036"/>
      <c r="Z46" s="2036"/>
      <c r="AA46" s="2036"/>
      <c r="AB46" s="2036"/>
      <c r="AC46" s="2036"/>
      <c r="AD46" s="2036"/>
      <c r="AE46" s="2036"/>
      <c r="AF46" s="2036"/>
      <c r="AG46" s="2036"/>
      <c r="AH46" s="2037"/>
      <c r="AI46" s="2038"/>
      <c r="AJ46" s="2039"/>
      <c r="AK46" s="2040"/>
      <c r="AL46" s="353"/>
      <c r="AM46" s="329"/>
    </row>
    <row r="47" spans="1:39" ht="20.100000000000001" customHeight="1">
      <c r="A47" s="2107"/>
      <c r="B47" s="2025"/>
      <c r="C47" s="1897"/>
      <c r="D47" s="2034"/>
      <c r="E47" s="2034"/>
      <c r="F47" s="2034"/>
      <c r="G47" s="2034"/>
      <c r="H47" s="2034"/>
      <c r="I47" s="2034"/>
      <c r="J47" s="2035"/>
      <c r="K47" s="2036"/>
      <c r="L47" s="2036"/>
      <c r="M47" s="2036"/>
      <c r="N47" s="2036"/>
      <c r="O47" s="2036"/>
      <c r="P47" s="2036"/>
      <c r="Q47" s="2036"/>
      <c r="R47" s="2036"/>
      <c r="S47" s="2036"/>
      <c r="T47" s="2036"/>
      <c r="U47" s="2036"/>
      <c r="V47" s="2036"/>
      <c r="W47" s="2036"/>
      <c r="X47" s="2036"/>
      <c r="Y47" s="2036"/>
      <c r="Z47" s="2036"/>
      <c r="AA47" s="2036"/>
      <c r="AB47" s="2036"/>
      <c r="AC47" s="2036"/>
      <c r="AD47" s="2036"/>
      <c r="AE47" s="2036"/>
      <c r="AF47" s="2036"/>
      <c r="AG47" s="2036"/>
      <c r="AH47" s="2037"/>
      <c r="AI47" s="2038"/>
      <c r="AJ47" s="2039"/>
      <c r="AK47" s="2040"/>
      <c r="AL47" s="353"/>
      <c r="AM47" s="329"/>
    </row>
    <row r="48" spans="1:39" ht="20.100000000000001" customHeight="1">
      <c r="A48" s="2107"/>
      <c r="B48" s="2025"/>
      <c r="C48" s="1897"/>
      <c r="D48" s="2034"/>
      <c r="E48" s="2034"/>
      <c r="F48" s="2034"/>
      <c r="G48" s="2034"/>
      <c r="H48" s="2034"/>
      <c r="I48" s="2034"/>
      <c r="J48" s="2035"/>
      <c r="K48" s="2036"/>
      <c r="L48" s="2036"/>
      <c r="M48" s="2036"/>
      <c r="N48" s="2036"/>
      <c r="O48" s="2036"/>
      <c r="P48" s="2036"/>
      <c r="Q48" s="2036"/>
      <c r="R48" s="2036"/>
      <c r="S48" s="2036"/>
      <c r="T48" s="2036"/>
      <c r="U48" s="2036"/>
      <c r="V48" s="2036"/>
      <c r="W48" s="2036"/>
      <c r="X48" s="2036"/>
      <c r="Y48" s="2036"/>
      <c r="Z48" s="2036"/>
      <c r="AA48" s="2036"/>
      <c r="AB48" s="2036"/>
      <c r="AC48" s="2036"/>
      <c r="AD48" s="2036"/>
      <c r="AE48" s="2036"/>
      <c r="AF48" s="2036"/>
      <c r="AG48" s="2036"/>
      <c r="AH48" s="2037"/>
      <c r="AI48" s="2038"/>
      <c r="AJ48" s="2039"/>
      <c r="AK48" s="2040"/>
      <c r="AL48" s="353"/>
      <c r="AM48" s="329"/>
    </row>
    <row r="49" spans="1:39" ht="20.100000000000001" customHeight="1">
      <c r="A49" s="2107"/>
      <c r="B49" s="2025"/>
      <c r="C49" s="1897"/>
      <c r="D49" s="2034"/>
      <c r="E49" s="2034"/>
      <c r="F49" s="2034"/>
      <c r="G49" s="2034"/>
      <c r="H49" s="2034"/>
      <c r="I49" s="2034"/>
      <c r="J49" s="2035"/>
      <c r="K49" s="2036"/>
      <c r="L49" s="2036"/>
      <c r="M49" s="2036"/>
      <c r="N49" s="2036"/>
      <c r="O49" s="2036"/>
      <c r="P49" s="2036"/>
      <c r="Q49" s="2036"/>
      <c r="R49" s="2036"/>
      <c r="S49" s="2036"/>
      <c r="T49" s="2036"/>
      <c r="U49" s="2036"/>
      <c r="V49" s="2036"/>
      <c r="W49" s="2036"/>
      <c r="X49" s="2036"/>
      <c r="Y49" s="2036"/>
      <c r="Z49" s="2036"/>
      <c r="AA49" s="2036"/>
      <c r="AB49" s="2036"/>
      <c r="AC49" s="2036"/>
      <c r="AD49" s="2036"/>
      <c r="AE49" s="2036"/>
      <c r="AF49" s="2036"/>
      <c r="AG49" s="2036"/>
      <c r="AH49" s="2037"/>
      <c r="AI49" s="2038"/>
      <c r="AJ49" s="2039"/>
      <c r="AK49" s="2040"/>
      <c r="AL49" s="353"/>
      <c r="AM49" s="329"/>
    </row>
    <row r="50" spans="1:39" ht="20.100000000000001" customHeight="1">
      <c r="A50" s="2107"/>
      <c r="B50" s="2041"/>
      <c r="C50" s="2042"/>
      <c r="D50" s="2043"/>
      <c r="E50" s="2043"/>
      <c r="F50" s="2043"/>
      <c r="G50" s="2043"/>
      <c r="H50" s="2043"/>
      <c r="I50" s="2043"/>
      <c r="J50" s="2044"/>
      <c r="K50" s="2045"/>
      <c r="L50" s="2045"/>
      <c r="M50" s="2045"/>
      <c r="N50" s="2045"/>
      <c r="O50" s="2045"/>
      <c r="P50" s="2045"/>
      <c r="Q50" s="2045"/>
      <c r="R50" s="2045"/>
      <c r="S50" s="2045"/>
      <c r="T50" s="2045"/>
      <c r="U50" s="2045"/>
      <c r="V50" s="2045"/>
      <c r="W50" s="2045"/>
      <c r="X50" s="2045"/>
      <c r="Y50" s="2045"/>
      <c r="Z50" s="2045"/>
      <c r="AA50" s="2045"/>
      <c r="AB50" s="2045"/>
      <c r="AC50" s="2045"/>
      <c r="AD50" s="2045"/>
      <c r="AE50" s="2045"/>
      <c r="AF50" s="2045"/>
      <c r="AG50" s="2045"/>
      <c r="AH50" s="2046"/>
      <c r="AI50" s="2047"/>
      <c r="AJ50" s="2048"/>
      <c r="AK50" s="2049"/>
      <c r="AL50" s="353"/>
      <c r="AM50" s="329"/>
    </row>
    <row r="51" spans="1:39" ht="18" customHeight="1">
      <c r="A51" s="2107"/>
      <c r="B51" s="2111" t="s">
        <v>174</v>
      </c>
      <c r="C51" s="2112"/>
      <c r="D51" s="2112"/>
      <c r="E51" s="2112"/>
      <c r="F51" s="2112"/>
      <c r="G51" s="2112"/>
      <c r="H51" s="2112"/>
      <c r="I51" s="2112"/>
      <c r="J51" s="2161"/>
      <c r="K51" s="941"/>
      <c r="L51" s="2109" t="s">
        <v>709</v>
      </c>
      <c r="M51" s="2110"/>
      <c r="N51" s="2110"/>
      <c r="O51" s="2110"/>
      <c r="P51" s="941"/>
      <c r="Q51" s="2111" t="s">
        <v>378</v>
      </c>
      <c r="R51" s="2112"/>
      <c r="S51" s="2112"/>
      <c r="T51" s="2112"/>
      <c r="U51" s="2113" t="s">
        <v>710</v>
      </c>
      <c r="V51" s="2113"/>
      <c r="W51" s="2113"/>
      <c r="X51" s="2113"/>
      <c r="Y51" s="2113"/>
      <c r="Z51" s="2113"/>
      <c r="AA51" s="2113"/>
      <c r="AB51" s="2113"/>
      <c r="AC51" s="2113"/>
      <c r="AD51" s="2113"/>
      <c r="AE51" s="2113"/>
      <c r="AF51" s="2113"/>
      <c r="AG51" s="2113"/>
      <c r="AH51" s="2113"/>
      <c r="AI51" s="2114"/>
      <c r="AJ51" s="2115"/>
      <c r="AK51" s="2116"/>
      <c r="AL51" s="353"/>
      <c r="AM51" s="329"/>
    </row>
    <row r="52" spans="1:39" ht="18" customHeight="1">
      <c r="A52" s="2107"/>
      <c r="B52" s="2117" t="s">
        <v>379</v>
      </c>
      <c r="C52" s="2056"/>
      <c r="D52" s="2056"/>
      <c r="E52" s="2056"/>
      <c r="F52" s="2056"/>
      <c r="G52" s="2056"/>
      <c r="H52" s="2056"/>
      <c r="I52" s="2056"/>
      <c r="J52" s="2057"/>
      <c r="K52" s="2120"/>
      <c r="L52" s="2121"/>
      <c r="M52" s="2122"/>
      <c r="N52" s="2123"/>
      <c r="O52" s="2124"/>
      <c r="P52" s="2124"/>
      <c r="Q52" s="2124"/>
      <c r="R52" s="2124"/>
      <c r="S52" s="2124"/>
      <c r="T52" s="2124"/>
      <c r="U52" s="2124"/>
      <c r="V52" s="2124"/>
      <c r="W52" s="2124"/>
      <c r="X52" s="2124"/>
      <c r="Y52" s="2124"/>
      <c r="Z52" s="2124"/>
      <c r="AA52" s="2124"/>
      <c r="AB52" s="2124"/>
      <c r="AC52" s="2124"/>
      <c r="AD52" s="2124"/>
      <c r="AE52" s="2124"/>
      <c r="AF52" s="2124"/>
      <c r="AG52" s="2124"/>
      <c r="AH52" s="2125"/>
      <c r="AI52" s="2031"/>
      <c r="AJ52" s="2032"/>
      <c r="AK52" s="2033"/>
      <c r="AL52" s="353"/>
      <c r="AM52" s="329"/>
    </row>
    <row r="53" spans="1:39" ht="18" customHeight="1">
      <c r="A53" s="2107"/>
      <c r="B53" s="2118"/>
      <c r="C53" s="2009"/>
      <c r="D53" s="2009"/>
      <c r="E53" s="2009"/>
      <c r="F53" s="2009"/>
      <c r="G53" s="2009"/>
      <c r="H53" s="2009"/>
      <c r="I53" s="2009"/>
      <c r="J53" s="2058"/>
      <c r="K53" s="2126"/>
      <c r="L53" s="2127"/>
      <c r="M53" s="2128"/>
      <c r="N53" s="2152"/>
      <c r="O53" s="2153"/>
      <c r="P53" s="2153"/>
      <c r="Q53" s="2153"/>
      <c r="R53" s="2153"/>
      <c r="S53" s="2153"/>
      <c r="T53" s="2153"/>
      <c r="U53" s="2153"/>
      <c r="V53" s="2153"/>
      <c r="W53" s="2153"/>
      <c r="X53" s="2153"/>
      <c r="Y53" s="2153"/>
      <c r="Z53" s="2153"/>
      <c r="AA53" s="2153"/>
      <c r="AB53" s="2153"/>
      <c r="AC53" s="2153"/>
      <c r="AD53" s="2153"/>
      <c r="AE53" s="2153"/>
      <c r="AF53" s="2153"/>
      <c r="AG53" s="2153"/>
      <c r="AH53" s="2154"/>
      <c r="AI53" s="2038"/>
      <c r="AJ53" s="2039"/>
      <c r="AK53" s="2040"/>
      <c r="AL53" s="353"/>
      <c r="AM53" s="329"/>
    </row>
    <row r="54" spans="1:39" ht="18" customHeight="1">
      <c r="A54" s="2107"/>
      <c r="B54" s="2118"/>
      <c r="C54" s="2009"/>
      <c r="D54" s="2009"/>
      <c r="E54" s="2009"/>
      <c r="F54" s="2009"/>
      <c r="G54" s="2009"/>
      <c r="H54" s="2009"/>
      <c r="I54" s="2009"/>
      <c r="J54" s="2058"/>
      <c r="K54" s="2126"/>
      <c r="L54" s="2127"/>
      <c r="M54" s="2128"/>
      <c r="N54" s="2152"/>
      <c r="O54" s="2153"/>
      <c r="P54" s="2153"/>
      <c r="Q54" s="2153"/>
      <c r="R54" s="2153"/>
      <c r="S54" s="2153"/>
      <c r="T54" s="2153"/>
      <c r="U54" s="2153"/>
      <c r="V54" s="2153"/>
      <c r="W54" s="2153"/>
      <c r="X54" s="2153"/>
      <c r="Y54" s="2153"/>
      <c r="Z54" s="2153"/>
      <c r="AA54" s="2153"/>
      <c r="AB54" s="2153"/>
      <c r="AC54" s="2153"/>
      <c r="AD54" s="2153"/>
      <c r="AE54" s="2153"/>
      <c r="AF54" s="2153"/>
      <c r="AG54" s="2153"/>
      <c r="AH54" s="2154"/>
      <c r="AI54" s="2038"/>
      <c r="AJ54" s="2039"/>
      <c r="AK54" s="2040"/>
      <c r="AL54" s="353"/>
      <c r="AM54" s="329"/>
    </row>
    <row r="55" spans="1:39" ht="18" customHeight="1">
      <c r="A55" s="2107"/>
      <c r="B55" s="2119"/>
      <c r="C55" s="2059"/>
      <c r="D55" s="2059"/>
      <c r="E55" s="2059"/>
      <c r="F55" s="2059"/>
      <c r="G55" s="2059"/>
      <c r="H55" s="2059"/>
      <c r="I55" s="2059"/>
      <c r="J55" s="2060"/>
      <c r="K55" s="2155"/>
      <c r="L55" s="2156"/>
      <c r="M55" s="2157"/>
      <c r="N55" s="2158"/>
      <c r="O55" s="2159"/>
      <c r="P55" s="2159"/>
      <c r="Q55" s="2159"/>
      <c r="R55" s="2159"/>
      <c r="S55" s="2159"/>
      <c r="T55" s="2159"/>
      <c r="U55" s="2159"/>
      <c r="V55" s="2159"/>
      <c r="W55" s="2159"/>
      <c r="X55" s="2159"/>
      <c r="Y55" s="2159"/>
      <c r="Z55" s="2159"/>
      <c r="AA55" s="2159"/>
      <c r="AB55" s="2159"/>
      <c r="AC55" s="2159"/>
      <c r="AD55" s="2159"/>
      <c r="AE55" s="2159"/>
      <c r="AF55" s="2159"/>
      <c r="AG55" s="2159"/>
      <c r="AH55" s="2160"/>
      <c r="AI55" s="2047"/>
      <c r="AJ55" s="2048"/>
      <c r="AK55" s="2049"/>
      <c r="AL55" s="353"/>
      <c r="AM55" s="329"/>
    </row>
    <row r="56" spans="1:39" ht="18" customHeight="1">
      <c r="A56" s="2107"/>
      <c r="B56" s="2117" t="s">
        <v>556</v>
      </c>
      <c r="C56" s="2056"/>
      <c r="D56" s="2056"/>
      <c r="E56" s="2056"/>
      <c r="F56" s="2056"/>
      <c r="G56" s="2147">
        <f>SUM(N56,T56,Z56,AF56)</f>
        <v>0</v>
      </c>
      <c r="H56" s="2147"/>
      <c r="I56" s="2147"/>
      <c r="J56" s="2148"/>
      <c r="K56" s="2065" t="s">
        <v>376</v>
      </c>
      <c r="L56" s="2020"/>
      <c r="M56" s="2020"/>
      <c r="N56" s="2129">
        <f>SUM(AI31:AK40)</f>
        <v>0</v>
      </c>
      <c r="O56" s="2129"/>
      <c r="P56" s="2130"/>
      <c r="Q56" s="2065" t="s">
        <v>377</v>
      </c>
      <c r="R56" s="2020"/>
      <c r="S56" s="2020"/>
      <c r="T56" s="2129">
        <f>SUM(AI41:AK50)</f>
        <v>0</v>
      </c>
      <c r="U56" s="2129"/>
      <c r="V56" s="2130"/>
      <c r="W56" s="2065" t="s">
        <v>380</v>
      </c>
      <c r="X56" s="2020"/>
      <c r="Y56" s="2020"/>
      <c r="Z56" s="2129">
        <f>AI51</f>
        <v>0</v>
      </c>
      <c r="AA56" s="2129"/>
      <c r="AB56" s="2130"/>
      <c r="AC56" s="2065" t="s">
        <v>500</v>
      </c>
      <c r="AD56" s="2020"/>
      <c r="AE56" s="2020"/>
      <c r="AF56" s="2129">
        <f>SUM(AI52:AK55)</f>
        <v>0</v>
      </c>
      <c r="AG56" s="2129"/>
      <c r="AH56" s="2130"/>
      <c r="AI56" s="2135"/>
      <c r="AJ56" s="2136"/>
      <c r="AK56" s="2137"/>
      <c r="AL56" s="335"/>
      <c r="AM56" s="329"/>
    </row>
    <row r="57" spans="1:39" ht="18" customHeight="1">
      <c r="A57" s="2107"/>
      <c r="B57" s="2150" t="s">
        <v>1204</v>
      </c>
      <c r="C57" s="2151"/>
      <c r="D57" s="2151"/>
      <c r="E57" s="2151"/>
      <c r="F57" s="2151"/>
      <c r="G57" s="2149">
        <v>0</v>
      </c>
      <c r="H57" s="2149"/>
      <c r="I57" s="2149"/>
      <c r="J57" s="713" t="s">
        <v>1205</v>
      </c>
      <c r="K57" s="2066"/>
      <c r="L57" s="1947"/>
      <c r="M57" s="1947"/>
      <c r="N57" s="2131"/>
      <c r="O57" s="2131"/>
      <c r="P57" s="2132"/>
      <c r="Q57" s="2066"/>
      <c r="R57" s="1947"/>
      <c r="S57" s="1947"/>
      <c r="T57" s="2131"/>
      <c r="U57" s="2131"/>
      <c r="V57" s="2132"/>
      <c r="W57" s="2066"/>
      <c r="X57" s="1947"/>
      <c r="Y57" s="1947"/>
      <c r="Z57" s="2131"/>
      <c r="AA57" s="2131"/>
      <c r="AB57" s="2132"/>
      <c r="AC57" s="2066"/>
      <c r="AD57" s="1947"/>
      <c r="AE57" s="1947"/>
      <c r="AF57" s="2131"/>
      <c r="AG57" s="2131"/>
      <c r="AH57" s="2132"/>
      <c r="AI57" s="2138"/>
      <c r="AJ57" s="2139"/>
      <c r="AK57" s="2140"/>
      <c r="AL57" s="335"/>
      <c r="AM57" s="329"/>
    </row>
    <row r="58" spans="1:39" ht="18" customHeight="1">
      <c r="A58" s="2107"/>
      <c r="B58" s="2144" t="s">
        <v>1200</v>
      </c>
      <c r="C58" s="2145"/>
      <c r="D58" s="2145"/>
      <c r="E58" s="2145"/>
      <c r="F58" s="2145"/>
      <c r="G58" s="2145"/>
      <c r="H58" s="2145"/>
      <c r="I58" s="2145"/>
      <c r="J58" s="2146"/>
      <c r="K58" s="2067"/>
      <c r="L58" s="2068"/>
      <c r="M58" s="2068"/>
      <c r="N58" s="2133"/>
      <c r="O58" s="2133"/>
      <c r="P58" s="2134"/>
      <c r="Q58" s="2067"/>
      <c r="R58" s="2068"/>
      <c r="S58" s="2068"/>
      <c r="T58" s="2133"/>
      <c r="U58" s="2133"/>
      <c r="V58" s="2134"/>
      <c r="W58" s="2067"/>
      <c r="X58" s="2068"/>
      <c r="Y58" s="2068"/>
      <c r="Z58" s="2133"/>
      <c r="AA58" s="2133"/>
      <c r="AB58" s="2134"/>
      <c r="AC58" s="2067"/>
      <c r="AD58" s="2068"/>
      <c r="AE58" s="2068"/>
      <c r="AF58" s="2133"/>
      <c r="AG58" s="2133"/>
      <c r="AH58" s="2134"/>
      <c r="AI58" s="2141"/>
      <c r="AJ58" s="2142"/>
      <c r="AK58" s="2143"/>
      <c r="AL58" s="335"/>
      <c r="AM58" s="329"/>
    </row>
    <row r="59" spans="1:39" ht="18" customHeight="1">
      <c r="A59" s="2107"/>
      <c r="B59" s="2056" t="s">
        <v>381</v>
      </c>
      <c r="C59" s="2056"/>
      <c r="D59" s="2056"/>
      <c r="E59" s="2056"/>
      <c r="F59" s="2056"/>
      <c r="G59" s="2056"/>
      <c r="H59" s="2056"/>
      <c r="I59" s="2056"/>
      <c r="J59" s="2057"/>
      <c r="K59" s="2061" t="s">
        <v>711</v>
      </c>
      <c r="L59" s="2062"/>
      <c r="M59" s="2062"/>
      <c r="N59" s="430"/>
      <c r="O59" s="354"/>
      <c r="P59" s="355"/>
      <c r="Q59" s="355"/>
      <c r="R59" s="355"/>
      <c r="S59" s="355"/>
      <c r="T59" s="355"/>
      <c r="U59" s="355"/>
      <c r="V59" s="356"/>
      <c r="W59" s="356"/>
      <c r="X59" s="356"/>
      <c r="Y59" s="2063"/>
      <c r="Z59" s="2063"/>
      <c r="AA59" s="2063"/>
      <c r="AB59" s="2064"/>
      <c r="AC59" s="2065" t="s">
        <v>175</v>
      </c>
      <c r="AD59" s="2020"/>
      <c r="AE59" s="2020"/>
      <c r="AF59" s="2020"/>
      <c r="AG59" s="2069">
        <f>Y59+Y60</f>
        <v>0</v>
      </c>
      <c r="AH59" s="2069"/>
      <c r="AI59" s="2069"/>
      <c r="AJ59" s="2069"/>
      <c r="AK59" s="2070"/>
      <c r="AL59" s="357"/>
      <c r="AM59" s="329"/>
    </row>
    <row r="60" spans="1:39" ht="18" customHeight="1">
      <c r="A60" s="2107"/>
      <c r="B60" s="2009"/>
      <c r="C60" s="2009"/>
      <c r="D60" s="2009"/>
      <c r="E60" s="2009"/>
      <c r="F60" s="2009"/>
      <c r="G60" s="2009"/>
      <c r="H60" s="2009"/>
      <c r="I60" s="2009"/>
      <c r="J60" s="2058"/>
      <c r="K60" s="2075" t="s">
        <v>382</v>
      </c>
      <c r="L60" s="2076"/>
      <c r="M60" s="2076"/>
      <c r="N60" s="2089"/>
      <c r="O60" s="2089"/>
      <c r="P60" s="2089"/>
      <c r="Q60" s="2089"/>
      <c r="R60" s="2089"/>
      <c r="S60" s="2089"/>
      <c r="T60" s="2089"/>
      <c r="U60" s="2089"/>
      <c r="V60" s="2089"/>
      <c r="W60" s="2089"/>
      <c r="X60" s="358" t="s">
        <v>712</v>
      </c>
      <c r="Y60" s="2090"/>
      <c r="Z60" s="2090"/>
      <c r="AA60" s="2090"/>
      <c r="AB60" s="2091"/>
      <c r="AC60" s="2066"/>
      <c r="AD60" s="1947"/>
      <c r="AE60" s="1947"/>
      <c r="AF60" s="1947"/>
      <c r="AG60" s="2071"/>
      <c r="AH60" s="2071"/>
      <c r="AI60" s="2071"/>
      <c r="AJ60" s="2071"/>
      <c r="AK60" s="2072"/>
      <c r="AL60" s="357"/>
      <c r="AM60" s="329"/>
    </row>
    <row r="61" spans="1:39" ht="18" customHeight="1">
      <c r="A61" s="2108"/>
      <c r="B61" s="2059"/>
      <c r="C61" s="2059"/>
      <c r="D61" s="2059"/>
      <c r="E61" s="2059"/>
      <c r="F61" s="2059"/>
      <c r="G61" s="2059"/>
      <c r="H61" s="2059"/>
      <c r="I61" s="2059"/>
      <c r="J61" s="2060"/>
      <c r="K61" s="359" t="s">
        <v>383</v>
      </c>
      <c r="L61" s="360"/>
      <c r="M61" s="360"/>
      <c r="N61" s="2092"/>
      <c r="O61" s="2092"/>
      <c r="P61" s="2092"/>
      <c r="Q61" s="2092"/>
      <c r="R61" s="2092"/>
      <c r="S61" s="2092"/>
      <c r="T61" s="2092"/>
      <c r="U61" s="2092"/>
      <c r="V61" s="2092"/>
      <c r="W61" s="2092"/>
      <c r="X61" s="2092"/>
      <c r="Y61" s="2092"/>
      <c r="Z61" s="2092"/>
      <c r="AA61" s="2092"/>
      <c r="AB61" s="361" t="s">
        <v>713</v>
      </c>
      <c r="AC61" s="2067"/>
      <c r="AD61" s="2068"/>
      <c r="AE61" s="2068"/>
      <c r="AF61" s="2068"/>
      <c r="AG61" s="2073"/>
      <c r="AH61" s="2073"/>
      <c r="AI61" s="2073"/>
      <c r="AJ61" s="2073"/>
      <c r="AK61" s="2074"/>
      <c r="AL61" s="357"/>
      <c r="AM61" s="329"/>
    </row>
    <row r="62" spans="1:39" ht="18" customHeight="1">
      <c r="A62" s="2050" t="s">
        <v>714</v>
      </c>
      <c r="B62" s="2101" t="s">
        <v>384</v>
      </c>
      <c r="C62" s="2102"/>
      <c r="D62" s="2102"/>
      <c r="E62" s="2102"/>
      <c r="F62" s="2102"/>
      <c r="G62" s="2102"/>
      <c r="H62" s="2102"/>
      <c r="I62" s="2102"/>
      <c r="J62" s="2103"/>
      <c r="K62" s="942"/>
      <c r="L62" s="2053" t="s">
        <v>715</v>
      </c>
      <c r="M62" s="2054"/>
      <c r="N62" s="2054"/>
      <c r="O62" s="2054"/>
      <c r="P62" s="2054"/>
      <c r="Q62" s="2054"/>
      <c r="R62" s="2054"/>
      <c r="S62" s="2054"/>
      <c r="T62" s="2054"/>
      <c r="U62" s="2055"/>
      <c r="V62" s="442" t="s">
        <v>717</v>
      </c>
      <c r="W62" s="2053" t="s">
        <v>716</v>
      </c>
      <c r="X62" s="2054"/>
      <c r="Y62" s="2054"/>
      <c r="Z62" s="2054"/>
      <c r="AA62" s="2054"/>
      <c r="AB62" s="2054"/>
      <c r="AC62" s="2054"/>
      <c r="AD62" s="2054"/>
      <c r="AE62" s="2054"/>
      <c r="AF62" s="2054"/>
      <c r="AG62" s="2054"/>
      <c r="AH62" s="2054"/>
      <c r="AI62" s="2054"/>
      <c r="AJ62" s="2054"/>
      <c r="AK62" s="2055"/>
      <c r="AL62" s="357"/>
      <c r="AM62" s="329"/>
    </row>
    <row r="63" spans="1:39" ht="18" customHeight="1">
      <c r="A63" s="2051"/>
      <c r="B63" s="2104"/>
      <c r="C63" s="2105"/>
      <c r="D63" s="2105"/>
      <c r="E63" s="2105"/>
      <c r="F63" s="2105"/>
      <c r="G63" s="2105"/>
      <c r="H63" s="2105"/>
      <c r="I63" s="2105"/>
      <c r="J63" s="2106"/>
      <c r="K63" s="695"/>
      <c r="L63" s="2093" t="s">
        <v>1201</v>
      </c>
      <c r="M63" s="2094"/>
      <c r="N63" s="2094"/>
      <c r="O63" s="2094"/>
      <c r="P63" s="2094"/>
      <c r="Q63" s="2094"/>
      <c r="R63" s="2094"/>
      <c r="S63" s="2094"/>
      <c r="T63" s="2094"/>
      <c r="U63" s="2094"/>
      <c r="V63" s="695"/>
      <c r="W63" s="2093" t="s">
        <v>1202</v>
      </c>
      <c r="X63" s="2094"/>
      <c r="Y63" s="2094"/>
      <c r="Z63" s="2094"/>
      <c r="AA63" s="2094"/>
      <c r="AB63" s="2094"/>
      <c r="AC63" s="2094"/>
      <c r="AD63" s="2094"/>
      <c r="AE63" s="2094"/>
      <c r="AF63" s="2095"/>
      <c r="AG63" s="2096" t="s">
        <v>1203</v>
      </c>
      <c r="AH63" s="2097"/>
      <c r="AI63" s="2098">
        <v>0</v>
      </c>
      <c r="AJ63" s="2099"/>
      <c r="AK63" s="2100"/>
      <c r="AL63" s="357"/>
      <c r="AM63" s="329"/>
    </row>
    <row r="64" spans="1:39" ht="27.95" customHeight="1">
      <c r="A64" s="2051"/>
      <c r="B64" s="2077" t="s">
        <v>385</v>
      </c>
      <c r="C64" s="2078"/>
      <c r="D64" s="2078"/>
      <c r="E64" s="2078"/>
      <c r="F64" s="2078"/>
      <c r="G64" s="2078"/>
      <c r="H64" s="2078"/>
      <c r="I64" s="2078"/>
      <c r="J64" s="2079"/>
      <c r="K64" s="2080"/>
      <c r="L64" s="2081"/>
      <c r="M64" s="2081"/>
      <c r="N64" s="2081"/>
      <c r="O64" s="2081"/>
      <c r="P64" s="2081"/>
      <c r="Q64" s="2081"/>
      <c r="R64" s="2081"/>
      <c r="S64" s="2081"/>
      <c r="T64" s="2081"/>
      <c r="U64" s="2081"/>
      <c r="V64" s="2081"/>
      <c r="W64" s="2081"/>
      <c r="X64" s="2081"/>
      <c r="Y64" s="2081"/>
      <c r="Z64" s="2081"/>
      <c r="AA64" s="2081"/>
      <c r="AB64" s="2081"/>
      <c r="AC64" s="2081"/>
      <c r="AD64" s="2081"/>
      <c r="AE64" s="2081"/>
      <c r="AF64" s="2081"/>
      <c r="AG64" s="2081"/>
      <c r="AH64" s="2081"/>
      <c r="AI64" s="2081"/>
      <c r="AJ64" s="2081"/>
      <c r="AK64" s="2082"/>
      <c r="AL64" s="362"/>
      <c r="AM64" s="329"/>
    </row>
    <row r="65" spans="1:39" ht="27.95" customHeight="1" thickBot="1">
      <c r="A65" s="2052"/>
      <c r="B65" s="2083" t="s">
        <v>386</v>
      </c>
      <c r="C65" s="2084"/>
      <c r="D65" s="2084"/>
      <c r="E65" s="2084"/>
      <c r="F65" s="2084"/>
      <c r="G65" s="2084"/>
      <c r="H65" s="2084"/>
      <c r="I65" s="2084"/>
      <c r="J65" s="2085"/>
      <c r="K65" s="2086"/>
      <c r="L65" s="2087"/>
      <c r="M65" s="2087"/>
      <c r="N65" s="2087"/>
      <c r="O65" s="2087"/>
      <c r="P65" s="2087"/>
      <c r="Q65" s="2087"/>
      <c r="R65" s="2087"/>
      <c r="S65" s="2087"/>
      <c r="T65" s="2087"/>
      <c r="U65" s="2087"/>
      <c r="V65" s="2087"/>
      <c r="W65" s="2087"/>
      <c r="X65" s="2087"/>
      <c r="Y65" s="2087"/>
      <c r="Z65" s="2087"/>
      <c r="AA65" s="2087"/>
      <c r="AB65" s="2087"/>
      <c r="AC65" s="2087"/>
      <c r="AD65" s="2087"/>
      <c r="AE65" s="2087"/>
      <c r="AF65" s="2087"/>
      <c r="AG65" s="2087"/>
      <c r="AH65" s="2087"/>
      <c r="AI65" s="2087"/>
      <c r="AJ65" s="2087"/>
      <c r="AK65" s="2088"/>
      <c r="AL65" s="362"/>
      <c r="AM65" s="329"/>
    </row>
    <row r="66" spans="1:39" ht="12" customHeight="1">
      <c r="A66" s="363" t="s">
        <v>557</v>
      </c>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29"/>
      <c r="AC66" s="329"/>
      <c r="AD66" s="329"/>
      <c r="AE66" s="329"/>
      <c r="AF66" s="329"/>
      <c r="AG66" s="329"/>
      <c r="AH66" s="329"/>
      <c r="AI66" s="329"/>
      <c r="AJ66" s="329"/>
      <c r="AK66" s="329"/>
      <c r="AL66" s="364"/>
      <c r="AM66" s="329"/>
    </row>
    <row r="67" spans="1:39" ht="12" customHeight="1">
      <c r="A67" s="363" t="s">
        <v>833</v>
      </c>
      <c r="B67" s="348"/>
      <c r="C67" s="348"/>
      <c r="D67" s="348"/>
      <c r="E67" s="348"/>
      <c r="F67" s="348"/>
      <c r="G67" s="348"/>
      <c r="H67" s="348"/>
      <c r="I67" s="348"/>
      <c r="J67" s="348"/>
      <c r="K67" s="348"/>
      <c r="L67" s="348"/>
      <c r="M67" s="348"/>
      <c r="N67" s="348"/>
      <c r="O67" s="348"/>
      <c r="P67" s="348"/>
      <c r="Q67" s="348"/>
      <c r="R67" s="348"/>
      <c r="S67" s="348"/>
      <c r="T67" s="348"/>
      <c r="U67" s="348"/>
      <c r="V67" s="348"/>
      <c r="W67" s="348"/>
      <c r="X67" s="348"/>
      <c r="Y67" s="348"/>
      <c r="Z67" s="348"/>
      <c r="AA67" s="348"/>
      <c r="AB67" s="329"/>
      <c r="AC67" s="329"/>
      <c r="AD67" s="329"/>
      <c r="AE67" s="329"/>
      <c r="AF67" s="329"/>
      <c r="AG67" s="329"/>
      <c r="AH67" s="329"/>
      <c r="AI67" s="329"/>
      <c r="AJ67" s="329"/>
      <c r="AK67" s="329"/>
      <c r="AL67" s="364"/>
      <c r="AM67" s="329"/>
    </row>
    <row r="68" spans="1:39" ht="12" customHeight="1">
      <c r="A68" s="363" t="s">
        <v>834</v>
      </c>
      <c r="B68" s="348"/>
      <c r="C68" s="348"/>
      <c r="D68" s="348"/>
      <c r="E68" s="348"/>
      <c r="F68" s="348"/>
      <c r="G68" s="348"/>
      <c r="H68" s="348"/>
      <c r="I68" s="348"/>
      <c r="J68" s="348"/>
      <c r="K68" s="348"/>
      <c r="L68" s="348"/>
      <c r="M68" s="348"/>
      <c r="N68" s="348"/>
      <c r="O68" s="348"/>
      <c r="P68" s="348"/>
      <c r="Q68" s="348"/>
      <c r="R68" s="348"/>
      <c r="S68" s="348"/>
      <c r="T68" s="348"/>
      <c r="U68" s="348"/>
      <c r="V68" s="348"/>
      <c r="W68" s="348"/>
      <c r="X68" s="348"/>
      <c r="Y68" s="348"/>
      <c r="Z68" s="348"/>
      <c r="AA68" s="348"/>
      <c r="AB68" s="329"/>
      <c r="AC68" s="329"/>
      <c r="AD68" s="329"/>
      <c r="AE68" s="329"/>
      <c r="AF68" s="329"/>
      <c r="AG68" s="329"/>
      <c r="AH68" s="329"/>
      <c r="AI68" s="329"/>
      <c r="AJ68" s="329"/>
      <c r="AK68" s="329"/>
      <c r="AL68" s="364"/>
      <c r="AM68" s="329"/>
    </row>
    <row r="69" spans="1:39" ht="12" customHeight="1">
      <c r="A69" s="833" t="s">
        <v>176</v>
      </c>
      <c r="B69" s="318"/>
      <c r="C69" s="318"/>
      <c r="D69" s="318"/>
      <c r="E69" s="318"/>
      <c r="F69" s="318"/>
      <c r="G69" s="318"/>
      <c r="H69" s="318"/>
      <c r="I69" s="318"/>
      <c r="J69" s="318"/>
      <c r="K69" s="318"/>
      <c r="L69" s="348"/>
      <c r="M69" s="348"/>
      <c r="N69" s="348"/>
      <c r="O69" s="348"/>
      <c r="P69" s="348"/>
      <c r="Q69" s="348"/>
      <c r="R69" s="348"/>
      <c r="S69" s="348"/>
      <c r="T69" s="348"/>
      <c r="U69" s="348"/>
      <c r="V69" s="348"/>
      <c r="W69" s="348"/>
      <c r="X69" s="348"/>
      <c r="Y69" s="348"/>
      <c r="Z69" s="348"/>
      <c r="AA69" s="348"/>
      <c r="AB69" s="329"/>
      <c r="AC69" s="329"/>
      <c r="AD69" s="329"/>
      <c r="AE69" s="329"/>
      <c r="AF69" s="329"/>
      <c r="AG69" s="329"/>
      <c r="AH69" s="329"/>
      <c r="AI69" s="329"/>
      <c r="AJ69" s="329"/>
      <c r="AK69" s="329"/>
      <c r="AL69" s="364"/>
      <c r="AM69" s="329"/>
    </row>
    <row r="70" spans="1:39" ht="12" customHeight="1">
      <c r="A70" s="833" t="s">
        <v>835</v>
      </c>
      <c r="B70" s="318"/>
      <c r="C70" s="318"/>
      <c r="D70" s="318"/>
      <c r="E70" s="318"/>
      <c r="F70" s="318"/>
      <c r="G70" s="318"/>
      <c r="H70" s="318"/>
      <c r="I70" s="318"/>
      <c r="J70" s="318"/>
      <c r="K70" s="318"/>
      <c r="L70" s="348"/>
      <c r="M70" s="348"/>
      <c r="N70" s="348"/>
      <c r="O70" s="348"/>
      <c r="P70" s="348"/>
      <c r="Q70" s="348"/>
      <c r="R70" s="348"/>
      <c r="S70" s="348"/>
      <c r="T70" s="348"/>
      <c r="U70" s="348"/>
      <c r="V70" s="348"/>
      <c r="W70" s="348"/>
      <c r="X70" s="348"/>
      <c r="Y70" s="348"/>
      <c r="Z70" s="348"/>
      <c r="AA70" s="348"/>
      <c r="AB70" s="329"/>
      <c r="AC70" s="329"/>
      <c r="AD70" s="329"/>
      <c r="AE70" s="329"/>
      <c r="AF70" s="329"/>
      <c r="AG70" s="329"/>
      <c r="AH70" s="329"/>
      <c r="AI70" s="329"/>
      <c r="AJ70" s="329"/>
      <c r="AK70" s="329"/>
      <c r="AL70" s="364"/>
      <c r="AM70" s="329"/>
    </row>
    <row r="71" spans="1:39" ht="12" customHeight="1">
      <c r="A71" s="833" t="s">
        <v>832</v>
      </c>
      <c r="B71" s="318"/>
      <c r="C71" s="318"/>
      <c r="D71" s="318"/>
      <c r="E71" s="318"/>
      <c r="F71" s="318"/>
      <c r="G71" s="318"/>
      <c r="H71" s="318"/>
      <c r="I71" s="318"/>
      <c r="J71" s="318"/>
      <c r="K71" s="318"/>
      <c r="L71" s="348"/>
      <c r="M71" s="348"/>
      <c r="N71" s="348"/>
      <c r="O71" s="348"/>
      <c r="P71" s="348"/>
      <c r="Q71" s="348"/>
      <c r="R71" s="348"/>
      <c r="S71" s="348"/>
      <c r="T71" s="348"/>
      <c r="U71" s="348"/>
      <c r="V71" s="348"/>
      <c r="W71" s="348"/>
      <c r="X71" s="348"/>
      <c r="Y71" s="348"/>
      <c r="Z71" s="348"/>
      <c r="AA71" s="348"/>
      <c r="AB71" s="329"/>
      <c r="AC71" s="329"/>
      <c r="AD71" s="329"/>
      <c r="AE71" s="329"/>
      <c r="AF71" s="329"/>
      <c r="AG71" s="329"/>
      <c r="AH71" s="329"/>
      <c r="AI71" s="329"/>
      <c r="AJ71" s="329"/>
      <c r="AK71" s="329"/>
      <c r="AL71" s="364"/>
      <c r="AM71" s="329"/>
    </row>
    <row r="72" spans="1:39" ht="12" customHeight="1">
      <c r="A72" s="833" t="s">
        <v>1332</v>
      </c>
      <c r="B72" s="318"/>
      <c r="C72" s="318"/>
      <c r="D72" s="318"/>
      <c r="E72" s="318"/>
      <c r="F72" s="318"/>
      <c r="G72" s="318"/>
      <c r="H72" s="318"/>
      <c r="I72" s="318"/>
      <c r="J72" s="318"/>
      <c r="K72" s="318"/>
      <c r="L72" s="348"/>
      <c r="M72" s="348"/>
      <c r="N72" s="348"/>
      <c r="O72" s="348"/>
      <c r="P72" s="348"/>
      <c r="Q72" s="348"/>
      <c r="R72" s="348"/>
      <c r="S72" s="348"/>
      <c r="T72" s="348"/>
      <c r="U72" s="348"/>
      <c r="V72" s="348"/>
      <c r="W72" s="348"/>
      <c r="X72" s="348"/>
      <c r="Y72" s="348"/>
      <c r="Z72" s="348"/>
      <c r="AA72" s="348"/>
      <c r="AB72" s="329"/>
      <c r="AC72" s="329"/>
      <c r="AD72" s="329"/>
      <c r="AE72" s="329"/>
      <c r="AF72" s="329"/>
      <c r="AG72" s="329"/>
      <c r="AH72" s="329"/>
      <c r="AI72" s="329"/>
      <c r="AJ72" s="329"/>
      <c r="AK72" s="329"/>
      <c r="AL72" s="364"/>
      <c r="AM72" s="329"/>
    </row>
  </sheetData>
  <sheetProtection formatCells="0" formatRows="0" insertRows="0" deleteRows="0"/>
  <dataConsolidate/>
  <mergeCells count="204">
    <mergeCell ref="AI37:AK37"/>
    <mergeCell ref="W56:Y58"/>
    <mergeCell ref="Z56:AB58"/>
    <mergeCell ref="AC56:AE58"/>
    <mergeCell ref="AF56:AH58"/>
    <mergeCell ref="AI56:AK58"/>
    <mergeCell ref="B58:J58"/>
    <mergeCell ref="K56:M58"/>
    <mergeCell ref="N56:P58"/>
    <mergeCell ref="Q56:S58"/>
    <mergeCell ref="T56:V58"/>
    <mergeCell ref="B56:F56"/>
    <mergeCell ref="G56:J56"/>
    <mergeCell ref="G57:I57"/>
    <mergeCell ref="B57:F57"/>
    <mergeCell ref="N53:AH53"/>
    <mergeCell ref="AI53:AK53"/>
    <mergeCell ref="K54:M54"/>
    <mergeCell ref="N54:AH54"/>
    <mergeCell ref="AI54:AK54"/>
    <mergeCell ref="K55:M55"/>
    <mergeCell ref="N55:AH55"/>
    <mergeCell ref="AI55:AK55"/>
    <mergeCell ref="B51:J51"/>
    <mergeCell ref="L51:O51"/>
    <mergeCell ref="Q51:T51"/>
    <mergeCell ref="U51:AH51"/>
    <mergeCell ref="AI51:AK51"/>
    <mergeCell ref="B52:J55"/>
    <mergeCell ref="K52:M52"/>
    <mergeCell ref="N52:AH52"/>
    <mergeCell ref="AI52:AK52"/>
    <mergeCell ref="K53:M53"/>
    <mergeCell ref="A62:A65"/>
    <mergeCell ref="L62:U62"/>
    <mergeCell ref="W62:AK62"/>
    <mergeCell ref="B59:J61"/>
    <mergeCell ref="K59:M59"/>
    <mergeCell ref="Y59:AB59"/>
    <mergeCell ref="AC59:AF61"/>
    <mergeCell ref="AG59:AK61"/>
    <mergeCell ref="K60:M60"/>
    <mergeCell ref="B64:J64"/>
    <mergeCell ref="K64:AK64"/>
    <mergeCell ref="B65:J65"/>
    <mergeCell ref="K65:AK65"/>
    <mergeCell ref="N60:W60"/>
    <mergeCell ref="Y60:AB60"/>
    <mergeCell ref="N61:AA61"/>
    <mergeCell ref="W63:AF63"/>
    <mergeCell ref="AG63:AH63"/>
    <mergeCell ref="AI63:AK63"/>
    <mergeCell ref="B62:J63"/>
    <mergeCell ref="L63:U63"/>
    <mergeCell ref="A29:A61"/>
    <mergeCell ref="B29:E29"/>
    <mergeCell ref="AI49:AK49"/>
    <mergeCell ref="AI50:AK50"/>
    <mergeCell ref="K40:AH40"/>
    <mergeCell ref="AI40:AK40"/>
    <mergeCell ref="C47:J47"/>
    <mergeCell ref="K47:AH47"/>
    <mergeCell ref="AI47:AK47"/>
    <mergeCell ref="C48:J48"/>
    <mergeCell ref="K48:AH48"/>
    <mergeCell ref="AI48:AK48"/>
    <mergeCell ref="C45:J45"/>
    <mergeCell ref="K45:AH45"/>
    <mergeCell ref="AI45:AK45"/>
    <mergeCell ref="C46:J46"/>
    <mergeCell ref="K46:AH46"/>
    <mergeCell ref="AI46:AK46"/>
    <mergeCell ref="B41:B50"/>
    <mergeCell ref="C41:J41"/>
    <mergeCell ref="K41:AH41"/>
    <mergeCell ref="AI41:AK41"/>
    <mergeCell ref="C42:J42"/>
    <mergeCell ref="K42:AH42"/>
    <mergeCell ref="AI42:AK42"/>
    <mergeCell ref="C38:J38"/>
    <mergeCell ref="K38:AH38"/>
    <mergeCell ref="AI38:AK38"/>
    <mergeCell ref="C39:J39"/>
    <mergeCell ref="K39:AH39"/>
    <mergeCell ref="AI39:AK39"/>
    <mergeCell ref="C43:J43"/>
    <mergeCell ref="K43:AH43"/>
    <mergeCell ref="AI43:AK43"/>
    <mergeCell ref="C44:J44"/>
    <mergeCell ref="K44:AH44"/>
    <mergeCell ref="AI44:AK44"/>
    <mergeCell ref="C40:J40"/>
    <mergeCell ref="C49:J49"/>
    <mergeCell ref="K49:AH49"/>
    <mergeCell ref="C50:J50"/>
    <mergeCell ref="K50:AH50"/>
    <mergeCell ref="F29:AK29"/>
    <mergeCell ref="B30:J30"/>
    <mergeCell ref="K30:AH30"/>
    <mergeCell ref="AI30:AK30"/>
    <mergeCell ref="B31:B40"/>
    <mergeCell ref="C31:J31"/>
    <mergeCell ref="K31:AH31"/>
    <mergeCell ref="AI31:AK31"/>
    <mergeCell ref="C32:J32"/>
    <mergeCell ref="K32:AH32"/>
    <mergeCell ref="AI32:AK32"/>
    <mergeCell ref="C33:J33"/>
    <mergeCell ref="K33:AH33"/>
    <mergeCell ref="C36:J36"/>
    <mergeCell ref="K36:AH36"/>
    <mergeCell ref="AI36:AK36"/>
    <mergeCell ref="AI33:AK33"/>
    <mergeCell ref="C34:J34"/>
    <mergeCell ref="K34:AH34"/>
    <mergeCell ref="AI34:AK34"/>
    <mergeCell ref="C35:J35"/>
    <mergeCell ref="K35:AH35"/>
    <mergeCell ref="AI35:AK35"/>
    <mergeCell ref="K37:AH37"/>
    <mergeCell ref="AL21:AL25"/>
    <mergeCell ref="AN21:AN25"/>
    <mergeCell ref="F22:G22"/>
    <mergeCell ref="H22:T22"/>
    <mergeCell ref="U22:X22"/>
    <mergeCell ref="Y22:AF22"/>
    <mergeCell ref="F23:G23"/>
    <mergeCell ref="H23:T23"/>
    <mergeCell ref="U23:X23"/>
    <mergeCell ref="Y23:AF23"/>
    <mergeCell ref="Y24:AF24"/>
    <mergeCell ref="F25:G25"/>
    <mergeCell ref="H25:T25"/>
    <mergeCell ref="U25:X25"/>
    <mergeCell ref="Y25:AF25"/>
    <mergeCell ref="A20:E20"/>
    <mergeCell ref="F20:AK20"/>
    <mergeCell ref="A21:E25"/>
    <mergeCell ref="F21:G21"/>
    <mergeCell ref="H21:T21"/>
    <mergeCell ref="U21:X21"/>
    <mergeCell ref="Y21:AF21"/>
    <mergeCell ref="F24:G24"/>
    <mergeCell ref="H24:T24"/>
    <mergeCell ref="U24:X24"/>
    <mergeCell ref="A15:E15"/>
    <mergeCell ref="F15:K15"/>
    <mergeCell ref="M15:R15"/>
    <mergeCell ref="V15:W15"/>
    <mergeCell ref="A17:E17"/>
    <mergeCell ref="F17:AK17"/>
    <mergeCell ref="A18:E19"/>
    <mergeCell ref="G18:K18"/>
    <mergeCell ref="M18:S18"/>
    <mergeCell ref="U18:Z18"/>
    <mergeCell ref="AB18:AG18"/>
    <mergeCell ref="G19:K19"/>
    <mergeCell ref="M19:S19"/>
    <mergeCell ref="X19:AG19"/>
    <mergeCell ref="M14:X14"/>
    <mergeCell ref="A2:AK2"/>
    <mergeCell ref="A3:E3"/>
    <mergeCell ref="F3:R3"/>
    <mergeCell ref="A5:E8"/>
    <mergeCell ref="G5:J5"/>
    <mergeCell ref="L5:T5"/>
    <mergeCell ref="G6:J6"/>
    <mergeCell ref="L6:T6"/>
    <mergeCell ref="G8:L8"/>
    <mergeCell ref="N8:R8"/>
    <mergeCell ref="T8:X8"/>
    <mergeCell ref="Y8:AK12"/>
    <mergeCell ref="A9:E10"/>
    <mergeCell ref="F9:X9"/>
    <mergeCell ref="A11:E11"/>
    <mergeCell ref="F11:K11"/>
    <mergeCell ref="M11:R11"/>
    <mergeCell ref="A12:E12"/>
    <mergeCell ref="F12:K12"/>
    <mergeCell ref="L12:X12"/>
    <mergeCell ref="C37:J37"/>
    <mergeCell ref="A27:AG27"/>
    <mergeCell ref="AI27:AK27"/>
    <mergeCell ref="A26:AG26"/>
    <mergeCell ref="AI26:AK26"/>
    <mergeCell ref="Y5:AK7"/>
    <mergeCell ref="G7:L7"/>
    <mergeCell ref="N7:R7"/>
    <mergeCell ref="T7:X7"/>
    <mergeCell ref="A28:AG28"/>
    <mergeCell ref="AI28:AK28"/>
    <mergeCell ref="A13:E13"/>
    <mergeCell ref="G13:K13"/>
    <mergeCell ref="M13:Q13"/>
    <mergeCell ref="S13:U13"/>
    <mergeCell ref="V13:AF13"/>
    <mergeCell ref="AC15:AE15"/>
    <mergeCell ref="AF15:AG15"/>
    <mergeCell ref="AH15:AI15"/>
    <mergeCell ref="A16:E16"/>
    <mergeCell ref="Y16:AA16"/>
    <mergeCell ref="AB16:AD16"/>
    <mergeCell ref="A14:E14"/>
    <mergeCell ref="F14:K14"/>
  </mergeCells>
  <phoneticPr fontId="14"/>
  <conditionalFormatting sqref="A26:AK26">
    <cfRule type="expression" dxfId="400" priority="14">
      <formula>COUNTIFS($AH26,"",$F$29,"*ＩＴ資格*")&gt;0</formula>
    </cfRule>
  </conditionalFormatting>
  <conditionalFormatting sqref="A27:AK27">
    <cfRule type="expression" dxfId="399" priority="13">
      <formula>COUNTIFS($AH27,"",$F$29,"*ＷＥＢデザイン資格*")&gt;0</formula>
    </cfRule>
  </conditionalFormatting>
  <conditionalFormatting sqref="A28:AK28">
    <cfRule type="expression" dxfId="398" priority="11">
      <formula>COUNTIFS($AH28,"",$F$29,"*ＤＳＳ対応*")&gt;0</formula>
    </cfRule>
  </conditionalFormatting>
  <conditionalFormatting sqref="C31:AK36 F14:K14 C38:AK50 C37 K37:AK37">
    <cfRule type="containsBlanks" dxfId="397" priority="50">
      <formula>LEN(TRIM(C14))=0</formula>
    </cfRule>
  </conditionalFormatting>
  <conditionalFormatting sqref="C31:AK36 C38:AK51 C37 K37:AK37">
    <cfRule type="expression" dxfId="396" priority="18">
      <formula>COUNTIFS($C31,"*就職支援*",$AI31,"&gt;18")&gt;0</formula>
    </cfRule>
  </conditionalFormatting>
  <conditionalFormatting sqref="F8">
    <cfRule type="containsBlanks" dxfId="395" priority="31">
      <formula>LEN(TRIM(F8))=0</formula>
    </cfRule>
  </conditionalFormatting>
  <conditionalFormatting sqref="F8:L8">
    <cfRule type="expression" dxfId="394" priority="7">
      <formula>COUNTIFS($F$8,"",$F$29,"*企業実習促進*")&gt;0</formula>
    </cfRule>
  </conditionalFormatting>
  <conditionalFormatting sqref="F29:AK29 M11:R11 F11:K12 F13 L13 R13 AF15:AG15 F17:AK17 F20:AK20 K52:AE55 AI52:AK55 Y59:AB60 N60:W60 N61:AA61 K62 K64:AK65">
    <cfRule type="containsBlanks" dxfId="393" priority="63">
      <formula>LEN(TRIM(F11))=0</formula>
    </cfRule>
  </conditionalFormatting>
  <conditionalFormatting sqref="F29:AK29">
    <cfRule type="expression" dxfId="392" priority="6">
      <formula>AND($F$8="○",ISERROR(SEARCH("企業実習促進",$F$29)))</formula>
    </cfRule>
    <cfRule type="expression" dxfId="391" priority="8">
      <formula>AND($S$8="○",ISERROR(SEARCH("職場見学等推進",$F$29)))</formula>
    </cfRule>
    <cfRule type="expression" dxfId="390" priority="9">
      <formula>AND($AH$26="○",ISERROR(SEARCH("ＩＴ資格",F29)))</formula>
    </cfRule>
    <cfRule type="expression" dxfId="389" priority="10">
      <formula>AND($AH$27="○",ISERROR(SEARCH("ＷＥＢデザイン資格",F29)))</formula>
    </cfRule>
    <cfRule type="expression" dxfId="388" priority="54">
      <formula>AND($AH$28="○",ISERROR(SEARCH("ＤＳＳ対応",F29)))</formula>
    </cfRule>
  </conditionalFormatting>
  <conditionalFormatting sqref="G16 I16 L16 N16">
    <cfRule type="containsBlanks" dxfId="387" priority="66">
      <formula>LEN(TRIM(G16))=0</formula>
    </cfRule>
  </conditionalFormatting>
  <conditionalFormatting sqref="H21:T25 Y21:AF25">
    <cfRule type="containsBlanks" dxfId="386" priority="43">
      <formula>LEN(TRIM(H21))=0</formula>
    </cfRule>
  </conditionalFormatting>
  <conditionalFormatting sqref="K51 P51">
    <cfRule type="expression" dxfId="385" priority="58">
      <formula>COUNTA($K$51,$P$51)=0</formula>
    </cfRule>
  </conditionalFormatting>
  <conditionalFormatting sqref="K63 V63">
    <cfRule type="expression" dxfId="384" priority="23">
      <formula>($K63="")*($V63="")</formula>
    </cfRule>
  </conditionalFormatting>
  <conditionalFormatting sqref="L5:T5">
    <cfRule type="expression" dxfId="383" priority="62">
      <formula>AND(F5="✔",L5="")</formula>
    </cfRule>
  </conditionalFormatting>
  <conditionalFormatting sqref="M7:M8">
    <cfRule type="containsBlanks" dxfId="382" priority="30">
      <formula>LEN(TRIM(M7))=0</formula>
    </cfRule>
  </conditionalFormatting>
  <conditionalFormatting sqref="M11:R11 F11:K12 F14:K14">
    <cfRule type="cellIs" dxfId="381" priority="60" operator="equal">
      <formula>"令和　　年　　月　　日"</formula>
    </cfRule>
  </conditionalFormatting>
  <conditionalFormatting sqref="S8">
    <cfRule type="containsBlanks" dxfId="380" priority="29">
      <formula>LEN(TRIM(S8))=0</formula>
    </cfRule>
  </conditionalFormatting>
  <conditionalFormatting sqref="S8:X8">
    <cfRule type="expression" dxfId="379" priority="5">
      <formula>COUNTIFS($S$8,"",$F$29,"*職場見学等推進*")&gt;0</formula>
    </cfRule>
  </conditionalFormatting>
  <conditionalFormatting sqref="V13:AF13">
    <cfRule type="expression" dxfId="378" priority="59">
      <formula>AND($R$13="✔",$V$13="")</formula>
    </cfRule>
  </conditionalFormatting>
  <conditionalFormatting sqref="X19:AG19">
    <cfRule type="containsBlanks" dxfId="377" priority="64">
      <formula>LEN(TRIM(X19))=0</formula>
    </cfRule>
  </conditionalFormatting>
  <conditionalFormatting sqref="Y8:AK12">
    <cfRule type="expression" dxfId="376" priority="61">
      <formula>AND($L$5&lt;&gt;"00 基礎分野",$Y$8="")</formula>
    </cfRule>
  </conditionalFormatting>
  <conditionalFormatting sqref="Z56:AB58">
    <cfRule type="cellIs" dxfId="375" priority="1" operator="between">
      <formula>1</formula>
      <formula>5</formula>
    </cfRule>
  </conditionalFormatting>
  <conditionalFormatting sqref="AA18 F18:F19 L18:L19 T18:T19">
    <cfRule type="containsBlanks" dxfId="374" priority="45">
      <formula>LEN(TRIM(F18))=0</formula>
    </cfRule>
  </conditionalFormatting>
  <conditionalFormatting sqref="AF56:AH58">
    <cfRule type="expression" dxfId="373" priority="2">
      <formula>AND($Z$56=0,$AF$56&gt;0,$AF$56&lt;6)</formula>
    </cfRule>
    <cfRule type="cellIs" dxfId="372" priority="3" operator="greaterThan">
      <formula>36</formula>
    </cfRule>
  </conditionalFormatting>
  <conditionalFormatting sqref="AH21:AH27">
    <cfRule type="containsBlanks" dxfId="371" priority="15">
      <formula>LEN(TRIM(AH21))=0</formula>
    </cfRule>
  </conditionalFormatting>
  <conditionalFormatting sqref="AH28">
    <cfRule type="containsBlanks" dxfId="370" priority="12">
      <formula>LEN(TRIM(AH28))=0</formula>
    </cfRule>
  </conditionalFormatting>
  <conditionalFormatting sqref="AI63">
    <cfRule type="cellIs" dxfId="369" priority="26" operator="lessThanOrEqual">
      <formula>1</formula>
    </cfRule>
  </conditionalFormatting>
  <conditionalFormatting sqref="AI51:AK51">
    <cfRule type="expression" dxfId="368" priority="57">
      <formula>AND($P$51="✔",$AI$51="")</formula>
    </cfRule>
  </conditionalFormatting>
  <dataValidations count="12">
    <dataValidation type="list" allowBlank="1" showInputMessage="1" showErrorMessage="1" sqref="V62" xr:uid="{00000000-0002-0000-0500-000000000000}">
      <formula1>"✓"</formula1>
    </dataValidation>
    <dataValidation allowBlank="1" showInputMessage="1" showErrorMessage="1" prompt="様式第８号に記載した金額を記載してください。" sqref="Y59:AB59" xr:uid="{00000000-0002-0000-0500-000001000000}"/>
    <dataValidation allowBlank="1" showInputMessage="1" showErrorMessage="1" prompt="職場体験・職場見学及び企業実習先への交通費、健康診断料、補講費が必要となる場合には、別途費用が発生する旨記入してください。" sqref="N61:AA61" xr:uid="{00000000-0002-0000-0500-000002000000}"/>
    <dataValidation type="list" allowBlank="1" showInputMessage="1" showErrorMessage="1" sqref="P51 AH21:AH25 AA18 T18:T19 L18:L19 F18:F19 R13 L13 F13 K51 K62:K63 V63" xr:uid="{00000000-0002-0000-0500-000003000000}">
      <formula1>"✔"</formula1>
    </dataValidation>
    <dataValidation type="list" allowBlank="1" showInputMessage="1" showErrorMessage="1" prompt="実施する項目を選択してください。" sqref="K52:M55" xr:uid="{00000000-0002-0000-0500-000004000000}">
      <formula1>"【職場見学】,【職場体験】,【職業人講話】"</formula1>
    </dataValidation>
    <dataValidation allowBlank="1" showInputMessage="1" showErrorMessage="1" prompt="日付形式で入力してください。" sqref="F11:K12 M11:R11 F14:K14" xr:uid="{00000000-0002-0000-0500-000005000000}"/>
    <dataValidation type="list" allowBlank="1" showInputMessage="1" showErrorMessage="1" sqref="AH26:AH28 M7:M8 F8 S8" xr:uid="{00000000-0002-0000-0500-000007000000}">
      <formula1>"○"</formula1>
    </dataValidation>
    <dataValidation type="custom" allowBlank="1" showInputMessage="1" showErrorMessage="1" error="・100文字以内で入力してください。_x000a_・全角で入力してください。" sqref="Y8:AK12" xr:uid="{C1A1DC32-0E5B-4797-B238-7A5BF6ABDAFF}">
      <formula1>AND(LENB(SUBSTITUTE(Y8,CHAR(10),"")) = LEN(SUBSTITUTE(Y8,CHAR(10),""))*2,LEN(Y8)&lt;=100)</formula1>
    </dataValidation>
    <dataValidation type="custom" allowBlank="1" showInputMessage="1" showErrorMessage="1" error="・120文字以内で入力してください。_x000a_・全角で入力してください。" sqref="F17:AK17" xr:uid="{46588054-8A2F-4FFA-88E5-FFA696F687F3}">
      <formula1>AND(LENB(SUBSTITUTE(F17,CHAR(10),"")) = LEN(SUBSTITUTE(F17,CHAR(10),""))*2,LEN(SUBSTITUTE(F17,CHAR(10),""))&lt;=120)</formula1>
    </dataValidation>
    <dataValidation type="custom" allowBlank="1" showInputMessage="1" showErrorMessage="1" error="・200文字以内で入力してください。_x000a_・全角で入力してください。" sqref="F20:AK20" xr:uid="{C6700493-6372-4723-8560-1085FF6B28EA}">
      <formula1>AND(LENB(SUBSTITUTE(F20,CHAR(10),"")) = LEN(SUBSTITUTE(F20,CHAR(10),""))*2,LEN(SUBSTITUTE(F20,CHAR(10),""))&lt;=200)</formula1>
    </dataValidation>
    <dataValidation type="custom" allowBlank="1" showInputMessage="1" showErrorMessage="1" error="・250文字以内で入力してください。_x000a_・全角で入力してください。" sqref="F29:AK29" xr:uid="{18268B71-794E-4B03-89C6-6A40E9D0C8AA}">
      <formula1>AND(LENB(SUBSTITUTE(F29,CHAR(10),"")) = LEN(SUBSTITUTE(F29,CHAR(10),""))*2,LEN(SUBSTITUTE(F29,CHAR(10),""))&lt;=250)</formula1>
    </dataValidation>
    <dataValidation type="custom" allowBlank="1" showInputMessage="1" showErrorMessage="1" error="全角で入力してください。" sqref="H21:T21 H22:T25 Y22:AF25 Y21:AF21" xr:uid="{E3035699-369B-4FB1-841B-A3F75DD6BDA5}">
      <formula1>LENB(SUBSTITUTE(H21,CHAR(10),"")) = LEN(SUBSTITUTE(H21,CHAR(10),""))*2</formula1>
    </dataValidation>
  </dataValidations>
  <printOptions horizontalCentered="1"/>
  <pageMargins left="0.62992125984251968" right="0.62992125984251968" top="0.39370078740157483" bottom="0.39370078740157483" header="0" footer="0.19685039370078741"/>
  <pageSetup paperSize="9" scale="60" orientation="portrait" r:id="rId1"/>
  <headerFooter scaleWithDoc="0">
    <oddFooter>&amp;R令和７年４月１日以降に申請する訓練科から適用</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S72"/>
  <sheetViews>
    <sheetView view="pageBreakPreview" zoomScale="85" zoomScaleNormal="100" zoomScaleSheetLayoutView="85" workbookViewId="0">
      <selection activeCell="Y5" sqref="Y5:AK7"/>
    </sheetView>
  </sheetViews>
  <sheetFormatPr defaultColWidth="2.875" defaultRowHeight="18" customHeight="1"/>
  <cols>
    <col min="1" max="37" width="3.625" style="1162" customWidth="1"/>
    <col min="38" max="38" width="13.125" style="1170" customWidth="1"/>
    <col min="39" max="39" width="22.25" style="1162" hidden="1" customWidth="1"/>
    <col min="40" max="16384" width="2.875" style="1162"/>
  </cols>
  <sheetData>
    <row r="1" spans="1:45" ht="18" customHeight="1">
      <c r="A1" s="1160"/>
      <c r="B1" s="1160"/>
      <c r="C1" s="1160"/>
      <c r="D1" s="1161"/>
      <c r="E1" s="1161"/>
      <c r="F1" s="1161"/>
      <c r="G1" s="1161"/>
      <c r="P1" s="1160"/>
      <c r="Q1" s="1160"/>
      <c r="R1" s="1160"/>
      <c r="S1" s="1161"/>
      <c r="T1" s="1161"/>
      <c r="U1" s="1161"/>
      <c r="V1" s="1161"/>
      <c r="AB1" s="1163"/>
      <c r="AI1" s="1164"/>
      <c r="AJ1" s="1165"/>
      <c r="AK1" s="1166" t="s">
        <v>547</v>
      </c>
      <c r="AL1" s="1167"/>
      <c r="AM1" s="1168" t="s">
        <v>427</v>
      </c>
    </row>
    <row r="2" spans="1:45" ht="20.100000000000001" customHeight="1">
      <c r="A2" s="2334" t="s">
        <v>8</v>
      </c>
      <c r="B2" s="2334"/>
      <c r="C2" s="2334"/>
      <c r="D2" s="2334"/>
      <c r="E2" s="2334"/>
      <c r="F2" s="2334"/>
      <c r="G2" s="2334"/>
      <c r="H2" s="2334"/>
      <c r="I2" s="2334"/>
      <c r="J2" s="2334"/>
      <c r="K2" s="2334"/>
      <c r="L2" s="2334"/>
      <c r="M2" s="2334"/>
      <c r="N2" s="2334"/>
      <c r="O2" s="2334"/>
      <c r="P2" s="2334"/>
      <c r="Q2" s="2334"/>
      <c r="R2" s="2334"/>
      <c r="S2" s="2334"/>
      <c r="T2" s="2334"/>
      <c r="U2" s="2334"/>
      <c r="V2" s="2334"/>
      <c r="W2" s="2334"/>
      <c r="X2" s="2334"/>
      <c r="Y2" s="2334"/>
      <c r="Z2" s="2334"/>
      <c r="AA2" s="2334"/>
      <c r="AB2" s="2334"/>
      <c r="AC2" s="2334"/>
      <c r="AD2" s="2334"/>
      <c r="AE2" s="2334"/>
      <c r="AF2" s="2334"/>
      <c r="AG2" s="2334"/>
      <c r="AH2" s="2334"/>
      <c r="AI2" s="2334"/>
      <c r="AJ2" s="2334"/>
      <c r="AK2" s="2334"/>
      <c r="AL2" s="1169"/>
      <c r="AM2" s="1168" t="s">
        <v>428</v>
      </c>
    </row>
    <row r="3" spans="1:45" ht="18" customHeight="1">
      <c r="A3" s="2335" t="s">
        <v>160</v>
      </c>
      <c r="B3" s="2335"/>
      <c r="C3" s="2335"/>
      <c r="D3" s="2335"/>
      <c r="E3" s="2335"/>
      <c r="F3" s="2183" t="str">
        <f>IF(様式1!L11="","",様式1!L11)</f>
        <v/>
      </c>
      <c r="G3" s="2183"/>
      <c r="H3" s="2183"/>
      <c r="I3" s="2183"/>
      <c r="J3" s="2183"/>
      <c r="K3" s="2183"/>
      <c r="L3" s="2183"/>
      <c r="M3" s="2183"/>
      <c r="N3" s="2183"/>
      <c r="O3" s="2183"/>
      <c r="P3" s="2183"/>
      <c r="Q3" s="2183"/>
      <c r="R3" s="2183"/>
      <c r="S3" s="1160"/>
      <c r="T3" s="1160"/>
      <c r="U3" s="1160"/>
      <c r="V3" s="1160"/>
      <c r="W3" s="1160"/>
      <c r="X3" s="1160"/>
      <c r="Y3" s="1161"/>
      <c r="Z3" s="1161"/>
      <c r="AA3" s="1161"/>
      <c r="AB3" s="1161"/>
      <c r="AM3" s="1168" t="s">
        <v>429</v>
      </c>
    </row>
    <row r="4" spans="1:45" ht="15" customHeight="1" thickBot="1">
      <c r="A4" s="1171"/>
      <c r="B4" s="1171"/>
      <c r="C4" s="1171"/>
      <c r="D4" s="1171"/>
      <c r="E4" s="1171"/>
      <c r="F4" s="1161"/>
      <c r="G4" s="1161"/>
      <c r="H4" s="1161"/>
      <c r="I4" s="1161"/>
      <c r="J4" s="1161"/>
      <c r="K4" s="1161"/>
      <c r="L4" s="1161"/>
      <c r="M4" s="1161"/>
      <c r="N4" s="1161"/>
      <c r="O4" s="1161"/>
      <c r="P4" s="1161"/>
      <c r="Q4" s="1161"/>
      <c r="R4" s="1161"/>
      <c r="S4" s="1161"/>
      <c r="T4" s="1161"/>
      <c r="U4" s="1161"/>
      <c r="V4" s="1161"/>
      <c r="W4" s="1161"/>
      <c r="X4" s="1161"/>
      <c r="Y4" s="1161"/>
      <c r="Z4" s="1161"/>
      <c r="AA4" s="1161"/>
      <c r="AB4" s="1161"/>
      <c r="AM4" s="1168" t="s">
        <v>430</v>
      </c>
    </row>
    <row r="5" spans="1:45" ht="15" customHeight="1">
      <c r="A5" s="2336" t="s">
        <v>368</v>
      </c>
      <c r="B5" s="2320"/>
      <c r="C5" s="2320"/>
      <c r="D5" s="2320"/>
      <c r="E5" s="2320"/>
      <c r="F5" s="1172" t="str">
        <f>IF(様式1!E20="○","✔","")</f>
        <v/>
      </c>
      <c r="G5" s="2339" t="s">
        <v>681</v>
      </c>
      <c r="H5" s="2340"/>
      <c r="I5" s="2340"/>
      <c r="J5" s="2340"/>
      <c r="K5" s="1173" t="s">
        <v>548</v>
      </c>
      <c r="L5" s="2341"/>
      <c r="M5" s="2341"/>
      <c r="N5" s="2341"/>
      <c r="O5" s="2341"/>
      <c r="P5" s="2341"/>
      <c r="Q5" s="2341"/>
      <c r="R5" s="2341"/>
      <c r="S5" s="2341"/>
      <c r="T5" s="2341"/>
      <c r="U5" s="1174" t="s">
        <v>549</v>
      </c>
      <c r="V5" s="1175"/>
      <c r="W5" s="1176"/>
      <c r="X5" s="1176"/>
      <c r="Y5" s="2356" t="s">
        <v>491</v>
      </c>
      <c r="Z5" s="2357"/>
      <c r="AA5" s="2357"/>
      <c r="AB5" s="2357"/>
      <c r="AC5" s="2357"/>
      <c r="AD5" s="2357"/>
      <c r="AE5" s="2357"/>
      <c r="AF5" s="2357"/>
      <c r="AG5" s="2357"/>
      <c r="AH5" s="2357"/>
      <c r="AI5" s="2357"/>
      <c r="AJ5" s="2357"/>
      <c r="AK5" s="2358"/>
      <c r="AL5" s="1177"/>
      <c r="AM5" s="1168" t="s">
        <v>618</v>
      </c>
    </row>
    <row r="6" spans="1:45" ht="15" customHeight="1" thickBot="1">
      <c r="A6" s="2337"/>
      <c r="B6" s="2221"/>
      <c r="C6" s="2221"/>
      <c r="D6" s="2221"/>
      <c r="E6" s="2221"/>
      <c r="F6" s="1178" t="str">
        <f>IF(様式1!E21="○","✔","")</f>
        <v>✔</v>
      </c>
      <c r="G6" s="2342" t="s">
        <v>510</v>
      </c>
      <c r="H6" s="2343"/>
      <c r="I6" s="2343"/>
      <c r="J6" s="2343"/>
      <c r="K6" s="1179" t="s">
        <v>548</v>
      </c>
      <c r="L6" s="1955" t="s">
        <v>428</v>
      </c>
      <c r="M6" s="1955"/>
      <c r="N6" s="1955"/>
      <c r="O6" s="1955"/>
      <c r="P6" s="1955"/>
      <c r="Q6" s="1955"/>
      <c r="R6" s="1955"/>
      <c r="S6" s="1955"/>
      <c r="T6" s="1955"/>
      <c r="U6" s="1180" t="s">
        <v>549</v>
      </c>
      <c r="V6" s="1180"/>
      <c r="W6" s="1180"/>
      <c r="X6" s="1180"/>
      <c r="Y6" s="2359"/>
      <c r="Z6" s="2360"/>
      <c r="AA6" s="2360"/>
      <c r="AB6" s="2360"/>
      <c r="AC6" s="2360"/>
      <c r="AD6" s="2360"/>
      <c r="AE6" s="2360"/>
      <c r="AF6" s="2360"/>
      <c r="AG6" s="2360"/>
      <c r="AH6" s="2360"/>
      <c r="AI6" s="2360"/>
      <c r="AJ6" s="2360"/>
      <c r="AK6" s="2361"/>
      <c r="AL6" s="1177"/>
      <c r="AM6" s="1168" t="s">
        <v>431</v>
      </c>
    </row>
    <row r="7" spans="1:45" ht="26.25" customHeight="1" thickBot="1">
      <c r="A7" s="2337"/>
      <c r="B7" s="2221"/>
      <c r="C7" s="2221"/>
      <c r="D7" s="2221"/>
      <c r="E7" s="2221"/>
      <c r="F7" s="1181"/>
      <c r="G7" s="2344" t="s">
        <v>520</v>
      </c>
      <c r="H7" s="2345"/>
      <c r="I7" s="2345"/>
      <c r="J7" s="2345"/>
      <c r="K7" s="2345"/>
      <c r="L7" s="2346"/>
      <c r="M7" s="1182"/>
      <c r="N7" s="2365" t="s">
        <v>1258</v>
      </c>
      <c r="O7" s="2366"/>
      <c r="P7" s="2366"/>
      <c r="Q7" s="2366"/>
      <c r="R7" s="2367"/>
      <c r="S7" s="1181"/>
      <c r="T7" s="2368" t="s">
        <v>369</v>
      </c>
      <c r="U7" s="2369"/>
      <c r="V7" s="2369"/>
      <c r="W7" s="2369"/>
      <c r="X7" s="2369"/>
      <c r="Y7" s="2362"/>
      <c r="Z7" s="2363"/>
      <c r="AA7" s="2363"/>
      <c r="AB7" s="2363"/>
      <c r="AC7" s="2363"/>
      <c r="AD7" s="2363"/>
      <c r="AE7" s="2363"/>
      <c r="AF7" s="2363"/>
      <c r="AG7" s="2363"/>
      <c r="AH7" s="2363"/>
      <c r="AI7" s="2363"/>
      <c r="AJ7" s="2363"/>
      <c r="AK7" s="2364"/>
      <c r="AL7" s="1177"/>
      <c r="AM7" s="1168"/>
    </row>
    <row r="8" spans="1:45" ht="42" customHeight="1" thickBot="1">
      <c r="A8" s="2338"/>
      <c r="B8" s="2306"/>
      <c r="C8" s="2306"/>
      <c r="D8" s="2306"/>
      <c r="E8" s="2306"/>
      <c r="F8" s="1183"/>
      <c r="G8" s="2344" t="s">
        <v>914</v>
      </c>
      <c r="H8" s="2345"/>
      <c r="I8" s="2345"/>
      <c r="J8" s="2345"/>
      <c r="K8" s="2345"/>
      <c r="L8" s="2346"/>
      <c r="M8" s="1182"/>
      <c r="N8" s="2347" t="s">
        <v>915</v>
      </c>
      <c r="O8" s="2348"/>
      <c r="P8" s="2348"/>
      <c r="Q8" s="2348"/>
      <c r="R8" s="2349"/>
      <c r="S8" s="1183"/>
      <c r="T8" s="2347" t="s">
        <v>1040</v>
      </c>
      <c r="U8" s="2348"/>
      <c r="V8" s="2348"/>
      <c r="W8" s="2348"/>
      <c r="X8" s="2349"/>
      <c r="Y8" s="2350"/>
      <c r="Z8" s="2315"/>
      <c r="AA8" s="2315"/>
      <c r="AB8" s="2315"/>
      <c r="AC8" s="2315"/>
      <c r="AD8" s="2315"/>
      <c r="AE8" s="2315"/>
      <c r="AF8" s="2315"/>
      <c r="AG8" s="2315"/>
      <c r="AH8" s="2315"/>
      <c r="AI8" s="2315"/>
      <c r="AJ8" s="2315"/>
      <c r="AK8" s="2351"/>
      <c r="AL8" s="2390"/>
      <c r="AM8" s="1168" t="s">
        <v>432</v>
      </c>
    </row>
    <row r="9" spans="1:45" ht="18" customHeight="1">
      <c r="A9" s="2391" t="s">
        <v>161</v>
      </c>
      <c r="B9" s="2392"/>
      <c r="C9" s="2392"/>
      <c r="D9" s="2392"/>
      <c r="E9" s="2392"/>
      <c r="F9" s="2395" t="s">
        <v>1321</v>
      </c>
      <c r="G9" s="2396"/>
      <c r="H9" s="2396"/>
      <c r="I9" s="2396"/>
      <c r="J9" s="2396"/>
      <c r="K9" s="2396"/>
      <c r="L9" s="2396"/>
      <c r="M9" s="2396"/>
      <c r="N9" s="2396"/>
      <c r="O9" s="2396"/>
      <c r="P9" s="2396"/>
      <c r="Q9" s="2396"/>
      <c r="R9" s="2396"/>
      <c r="S9" s="2396"/>
      <c r="T9" s="2396"/>
      <c r="U9" s="2396"/>
      <c r="V9" s="2396"/>
      <c r="W9" s="2396"/>
      <c r="X9" s="2397"/>
      <c r="Y9" s="2352"/>
      <c r="Z9" s="2317"/>
      <c r="AA9" s="2317"/>
      <c r="AB9" s="2317"/>
      <c r="AC9" s="2317"/>
      <c r="AD9" s="2317"/>
      <c r="AE9" s="2317"/>
      <c r="AF9" s="2317"/>
      <c r="AG9" s="2317"/>
      <c r="AH9" s="2317"/>
      <c r="AI9" s="2317"/>
      <c r="AJ9" s="2317"/>
      <c r="AK9" s="2353"/>
      <c r="AL9" s="2390"/>
      <c r="AM9" s="1168" t="s">
        <v>433</v>
      </c>
    </row>
    <row r="10" spans="1:45" ht="12" customHeight="1" thickBot="1">
      <c r="A10" s="2393"/>
      <c r="B10" s="2394"/>
      <c r="C10" s="2394"/>
      <c r="D10" s="2394"/>
      <c r="E10" s="2394"/>
      <c r="F10" s="1184"/>
      <c r="G10" s="1185"/>
      <c r="H10" s="1185"/>
      <c r="I10" s="1185"/>
      <c r="J10" s="1185"/>
      <c r="K10" s="1185"/>
      <c r="L10" s="1185"/>
      <c r="M10" s="1185"/>
      <c r="N10" s="1185"/>
      <c r="O10" s="1185"/>
      <c r="P10" s="1185"/>
      <c r="Q10" s="1185"/>
      <c r="R10" s="1185"/>
      <c r="S10" s="1185"/>
      <c r="T10" s="1185"/>
      <c r="U10" s="1185"/>
      <c r="V10" s="1185"/>
      <c r="W10" s="1185"/>
      <c r="X10" s="1186" t="s">
        <v>550</v>
      </c>
      <c r="Y10" s="2352"/>
      <c r="Z10" s="2317"/>
      <c r="AA10" s="2317"/>
      <c r="AB10" s="2317"/>
      <c r="AC10" s="2317"/>
      <c r="AD10" s="2317"/>
      <c r="AE10" s="2317"/>
      <c r="AF10" s="2317"/>
      <c r="AG10" s="2317"/>
      <c r="AH10" s="2317"/>
      <c r="AI10" s="2317"/>
      <c r="AJ10" s="2317"/>
      <c r="AK10" s="2353"/>
      <c r="AL10" s="2390"/>
      <c r="AM10" s="1168" t="s">
        <v>434</v>
      </c>
    </row>
    <row r="11" spans="1:45" ht="20.25" customHeight="1" thickBot="1">
      <c r="A11" s="2370" t="s">
        <v>162</v>
      </c>
      <c r="B11" s="2398"/>
      <c r="C11" s="2398"/>
      <c r="D11" s="2398"/>
      <c r="E11" s="2398"/>
      <c r="F11" s="2384">
        <v>45348</v>
      </c>
      <c r="G11" s="2385"/>
      <c r="H11" s="2385"/>
      <c r="I11" s="2385"/>
      <c r="J11" s="2385"/>
      <c r="K11" s="2385"/>
      <c r="L11" s="1187" t="s">
        <v>55</v>
      </c>
      <c r="M11" s="2385">
        <v>45366</v>
      </c>
      <c r="N11" s="2385"/>
      <c r="O11" s="2385"/>
      <c r="P11" s="2385"/>
      <c r="Q11" s="2385"/>
      <c r="R11" s="2385"/>
      <c r="S11" s="1188"/>
      <c r="T11" s="1188"/>
      <c r="U11" s="1187"/>
      <c r="V11" s="1187"/>
      <c r="W11" s="1187"/>
      <c r="X11" s="1189"/>
      <c r="Y11" s="2352"/>
      <c r="Z11" s="2317"/>
      <c r="AA11" s="2317"/>
      <c r="AB11" s="2317"/>
      <c r="AC11" s="2317"/>
      <c r="AD11" s="2317"/>
      <c r="AE11" s="2317"/>
      <c r="AF11" s="2317"/>
      <c r="AG11" s="2317"/>
      <c r="AH11" s="2317"/>
      <c r="AI11" s="2317"/>
      <c r="AJ11" s="2317"/>
      <c r="AK11" s="2353"/>
      <c r="AL11" s="2390"/>
      <c r="AM11" s="1168" t="s">
        <v>435</v>
      </c>
    </row>
    <row r="12" spans="1:45" ht="24" customHeight="1" thickBot="1">
      <c r="A12" s="2370" t="s">
        <v>163</v>
      </c>
      <c r="B12" s="2371"/>
      <c r="C12" s="2371"/>
      <c r="D12" s="2371"/>
      <c r="E12" s="2371"/>
      <c r="F12" s="2384">
        <v>45373</v>
      </c>
      <c r="G12" s="2385"/>
      <c r="H12" s="2385"/>
      <c r="I12" s="2385"/>
      <c r="J12" s="2385"/>
      <c r="K12" s="2385"/>
      <c r="L12" s="2382"/>
      <c r="M12" s="2382"/>
      <c r="N12" s="2382"/>
      <c r="O12" s="2382"/>
      <c r="P12" s="2382"/>
      <c r="Q12" s="2382"/>
      <c r="R12" s="2382"/>
      <c r="S12" s="2382"/>
      <c r="T12" s="2382"/>
      <c r="U12" s="2382"/>
      <c r="V12" s="2382"/>
      <c r="W12" s="2382"/>
      <c r="X12" s="2399"/>
      <c r="Y12" s="2354"/>
      <c r="Z12" s="2319"/>
      <c r="AA12" s="2319"/>
      <c r="AB12" s="2319"/>
      <c r="AC12" s="2319"/>
      <c r="AD12" s="2319"/>
      <c r="AE12" s="2319"/>
      <c r="AF12" s="2319"/>
      <c r="AG12" s="2319"/>
      <c r="AH12" s="2319"/>
      <c r="AI12" s="2319"/>
      <c r="AJ12" s="2319"/>
      <c r="AK12" s="2355"/>
      <c r="AL12" s="2390"/>
      <c r="AM12" s="1168" t="s">
        <v>436</v>
      </c>
    </row>
    <row r="13" spans="1:45" ht="20.25" customHeight="1" thickBot="1">
      <c r="A13" s="2370" t="s">
        <v>164</v>
      </c>
      <c r="B13" s="2371"/>
      <c r="C13" s="2371"/>
      <c r="D13" s="2371"/>
      <c r="E13" s="2372"/>
      <c r="F13" s="1183" t="s">
        <v>626</v>
      </c>
      <c r="G13" s="2373" t="s">
        <v>370</v>
      </c>
      <c r="H13" s="2374"/>
      <c r="I13" s="2374"/>
      <c r="J13" s="2374"/>
      <c r="K13" s="2375"/>
      <c r="L13" s="1183"/>
      <c r="M13" s="2373" t="s">
        <v>688</v>
      </c>
      <c r="N13" s="2374"/>
      <c r="O13" s="2374"/>
      <c r="P13" s="2374"/>
      <c r="Q13" s="2375"/>
      <c r="R13" s="1183"/>
      <c r="S13" s="2376" t="s">
        <v>689</v>
      </c>
      <c r="T13" s="2377"/>
      <c r="U13" s="2377"/>
      <c r="V13" s="2378"/>
      <c r="W13" s="2378"/>
      <c r="X13" s="2378"/>
      <c r="Y13" s="2378"/>
      <c r="Z13" s="2378"/>
      <c r="AA13" s="2378"/>
      <c r="AB13" s="2378"/>
      <c r="AC13" s="2378"/>
      <c r="AD13" s="2378"/>
      <c r="AE13" s="2378"/>
      <c r="AF13" s="2378"/>
      <c r="AG13" s="1190" t="s">
        <v>549</v>
      </c>
      <c r="AH13" s="1191"/>
      <c r="AI13" s="1191"/>
      <c r="AJ13" s="1191"/>
      <c r="AK13" s="1192"/>
      <c r="AL13" s="1193"/>
      <c r="AM13" s="1168" t="s">
        <v>437</v>
      </c>
    </row>
    <row r="14" spans="1:45" ht="20.25" customHeight="1" thickBot="1">
      <c r="A14" s="2381" t="s">
        <v>165</v>
      </c>
      <c r="B14" s="2382"/>
      <c r="C14" s="2382"/>
      <c r="D14" s="2382"/>
      <c r="E14" s="2383"/>
      <c r="F14" s="2384">
        <v>45376</v>
      </c>
      <c r="G14" s="2385"/>
      <c r="H14" s="2385"/>
      <c r="I14" s="2385"/>
      <c r="J14" s="2385"/>
      <c r="K14" s="2385"/>
      <c r="L14" s="1188"/>
      <c r="M14" s="2386"/>
      <c r="N14" s="2386"/>
      <c r="O14" s="2386"/>
      <c r="P14" s="2386"/>
      <c r="Q14" s="2386"/>
      <c r="R14" s="2386"/>
      <c r="S14" s="2386"/>
      <c r="T14" s="2386"/>
      <c r="U14" s="2386"/>
      <c r="V14" s="2386"/>
      <c r="W14" s="2386"/>
      <c r="X14" s="2386"/>
      <c r="Y14" s="1194"/>
      <c r="Z14" s="1194"/>
      <c r="AA14" s="1194"/>
      <c r="AB14" s="1194"/>
      <c r="AC14" s="1191"/>
      <c r="AD14" s="1191"/>
      <c r="AE14" s="1191"/>
      <c r="AF14" s="1191"/>
      <c r="AG14" s="1191"/>
      <c r="AH14" s="1191"/>
      <c r="AI14" s="1191"/>
      <c r="AJ14" s="1191"/>
      <c r="AK14" s="1192"/>
      <c r="AL14" s="1193"/>
      <c r="AM14" s="1168" t="s">
        <v>438</v>
      </c>
    </row>
    <row r="15" spans="1:45" ht="20.25" customHeight="1" thickBot="1">
      <c r="A15" s="2387" t="s">
        <v>131</v>
      </c>
      <c r="B15" s="2165"/>
      <c r="C15" s="2165"/>
      <c r="D15" s="2165"/>
      <c r="E15" s="2165"/>
      <c r="F15" s="2388">
        <v>45383</v>
      </c>
      <c r="G15" s="2389"/>
      <c r="H15" s="2389"/>
      <c r="I15" s="2389"/>
      <c r="J15" s="2389"/>
      <c r="K15" s="2389"/>
      <c r="L15" s="1187" t="s">
        <v>55</v>
      </c>
      <c r="M15" s="2389">
        <v>45535</v>
      </c>
      <c r="N15" s="2389"/>
      <c r="O15" s="2389"/>
      <c r="P15" s="2389"/>
      <c r="Q15" s="2389"/>
      <c r="R15" s="2389"/>
      <c r="S15" s="1187"/>
      <c r="T15" s="1195" t="s">
        <v>25</v>
      </c>
      <c r="U15" s="1194">
        <v>5</v>
      </c>
      <c r="V15" s="2378" t="s">
        <v>551</v>
      </c>
      <c r="W15" s="2378"/>
      <c r="X15" s="1187"/>
      <c r="Y15" s="1196"/>
      <c r="AC15" s="2378" t="s">
        <v>552</v>
      </c>
      <c r="AD15" s="2378"/>
      <c r="AE15" s="2378"/>
      <c r="AF15" s="2379">
        <v>153</v>
      </c>
      <c r="AG15" s="2379"/>
      <c r="AH15" s="2378" t="s">
        <v>553</v>
      </c>
      <c r="AI15" s="2378"/>
      <c r="AJ15" s="1196"/>
      <c r="AK15" s="1197"/>
      <c r="AL15" s="1193"/>
      <c r="AM15" s="1168" t="s">
        <v>439</v>
      </c>
    </row>
    <row r="16" spans="1:45" ht="20.25" customHeight="1" thickBot="1">
      <c r="A16" s="2370" t="s">
        <v>166</v>
      </c>
      <c r="B16" s="2371"/>
      <c r="C16" s="2371"/>
      <c r="D16" s="2371"/>
      <c r="E16" s="2371"/>
      <c r="F16" s="1198"/>
      <c r="G16" s="1199">
        <v>9</v>
      </c>
      <c r="H16" s="1199" t="s">
        <v>1535</v>
      </c>
      <c r="I16" s="1200">
        <v>0</v>
      </c>
      <c r="J16" s="1199" t="s">
        <v>1536</v>
      </c>
      <c r="K16" s="1201" t="s">
        <v>1505</v>
      </c>
      <c r="L16" s="1199">
        <v>15</v>
      </c>
      <c r="M16" s="1199" t="s">
        <v>1535</v>
      </c>
      <c r="N16" s="1200">
        <v>0</v>
      </c>
      <c r="O16" s="1199" t="s">
        <v>1536</v>
      </c>
      <c r="P16" s="1201"/>
      <c r="Q16" s="1201"/>
      <c r="R16" s="1201"/>
      <c r="S16" s="1201"/>
      <c r="T16" s="1201"/>
      <c r="U16" s="1201"/>
      <c r="V16" s="1201"/>
      <c r="W16" s="1201"/>
      <c r="X16" s="1202"/>
      <c r="Y16" s="2372" t="s">
        <v>371</v>
      </c>
      <c r="Z16" s="2165"/>
      <c r="AA16" s="2380"/>
      <c r="AB16" s="2372">
        <v>30</v>
      </c>
      <c r="AC16" s="2165"/>
      <c r="AD16" s="2165"/>
      <c r="AE16" s="1191" t="s">
        <v>372</v>
      </c>
      <c r="AF16" s="1191"/>
      <c r="AG16" s="1191"/>
      <c r="AH16" s="1191"/>
      <c r="AI16" s="1191"/>
      <c r="AJ16" s="1191"/>
      <c r="AK16" s="1192"/>
      <c r="AL16" s="1193"/>
      <c r="AM16" s="1168" t="s">
        <v>440</v>
      </c>
      <c r="AP16" s="1203"/>
      <c r="AQ16" s="1204"/>
      <c r="AR16" s="1205"/>
      <c r="AS16" s="1205"/>
    </row>
    <row r="17" spans="1:39" ht="26.25" customHeight="1" thickBot="1">
      <c r="A17" s="2323" t="s">
        <v>413</v>
      </c>
      <c r="B17" s="2324"/>
      <c r="C17" s="2324"/>
      <c r="D17" s="2324"/>
      <c r="E17" s="2325"/>
      <c r="F17" s="2326" t="s">
        <v>1623</v>
      </c>
      <c r="G17" s="2327"/>
      <c r="H17" s="2327"/>
      <c r="I17" s="2327"/>
      <c r="J17" s="2327"/>
      <c r="K17" s="2327"/>
      <c r="L17" s="2327"/>
      <c r="M17" s="2327"/>
      <c r="N17" s="2327"/>
      <c r="O17" s="2327"/>
      <c r="P17" s="2327"/>
      <c r="Q17" s="2327"/>
      <c r="R17" s="2327"/>
      <c r="S17" s="2327"/>
      <c r="T17" s="2327"/>
      <c r="U17" s="2327"/>
      <c r="V17" s="2327"/>
      <c r="W17" s="2327"/>
      <c r="X17" s="2327"/>
      <c r="Y17" s="2327"/>
      <c r="Z17" s="2327"/>
      <c r="AA17" s="2327"/>
      <c r="AB17" s="2327"/>
      <c r="AC17" s="2327"/>
      <c r="AD17" s="2327"/>
      <c r="AE17" s="2327"/>
      <c r="AF17" s="2327"/>
      <c r="AG17" s="2327"/>
      <c r="AH17" s="2327"/>
      <c r="AI17" s="2327"/>
      <c r="AJ17" s="2327"/>
      <c r="AK17" s="2328"/>
      <c r="AL17" s="1206"/>
      <c r="AM17" s="1168" t="s">
        <v>441</v>
      </c>
    </row>
    <row r="18" spans="1:39" ht="15" customHeight="1">
      <c r="A18" s="2314" t="s">
        <v>693</v>
      </c>
      <c r="B18" s="2315"/>
      <c r="C18" s="2315"/>
      <c r="D18" s="2315"/>
      <c r="E18" s="2315"/>
      <c r="F18" s="1207"/>
      <c r="G18" s="2329" t="s">
        <v>694</v>
      </c>
      <c r="H18" s="2329"/>
      <c r="I18" s="2329"/>
      <c r="J18" s="2329"/>
      <c r="K18" s="2329"/>
      <c r="L18" s="1207"/>
      <c r="M18" s="2329" t="s">
        <v>554</v>
      </c>
      <c r="N18" s="2329"/>
      <c r="O18" s="2329"/>
      <c r="P18" s="2329"/>
      <c r="Q18" s="2329"/>
      <c r="R18" s="2329"/>
      <c r="S18" s="2329"/>
      <c r="T18" s="1207"/>
      <c r="U18" s="2330" t="s">
        <v>373</v>
      </c>
      <c r="V18" s="2330"/>
      <c r="W18" s="2330"/>
      <c r="X18" s="2330"/>
      <c r="Y18" s="2330"/>
      <c r="Z18" s="2330"/>
      <c r="AA18" s="1207"/>
      <c r="AB18" s="2330" t="s">
        <v>695</v>
      </c>
      <c r="AC18" s="2330"/>
      <c r="AD18" s="2330"/>
      <c r="AE18" s="2330"/>
      <c r="AF18" s="2330"/>
      <c r="AG18" s="2330"/>
      <c r="AH18" s="1174"/>
      <c r="AI18" s="1174"/>
      <c r="AJ18" s="1175"/>
      <c r="AK18" s="1208"/>
      <c r="AL18" s="1193"/>
      <c r="AM18" s="1168" t="s">
        <v>442</v>
      </c>
    </row>
    <row r="19" spans="1:39" ht="15" customHeight="1" thickBot="1">
      <c r="A19" s="2318"/>
      <c r="B19" s="2319"/>
      <c r="C19" s="2319"/>
      <c r="D19" s="2319"/>
      <c r="E19" s="2319"/>
      <c r="F19" s="1209"/>
      <c r="G19" s="2331" t="s">
        <v>696</v>
      </c>
      <c r="H19" s="2331"/>
      <c r="I19" s="2331"/>
      <c r="J19" s="2331"/>
      <c r="K19" s="2331"/>
      <c r="L19" s="1209"/>
      <c r="M19" s="2332" t="s">
        <v>697</v>
      </c>
      <c r="N19" s="2332"/>
      <c r="O19" s="2332"/>
      <c r="P19" s="2332"/>
      <c r="Q19" s="2332"/>
      <c r="R19" s="2332"/>
      <c r="S19" s="2332"/>
      <c r="T19" s="1209"/>
      <c r="U19" s="1210" t="s">
        <v>698</v>
      </c>
      <c r="V19" s="1211"/>
      <c r="W19" s="1212" t="s">
        <v>548</v>
      </c>
      <c r="X19" s="2333"/>
      <c r="Y19" s="2333"/>
      <c r="Z19" s="2333"/>
      <c r="AA19" s="2333"/>
      <c r="AB19" s="2333"/>
      <c r="AC19" s="2333"/>
      <c r="AD19" s="2333"/>
      <c r="AE19" s="2333"/>
      <c r="AF19" s="2333"/>
      <c r="AG19" s="2333"/>
      <c r="AH19" s="1213" t="s">
        <v>111</v>
      </c>
      <c r="AI19" s="1214"/>
      <c r="AJ19" s="1211"/>
      <c r="AK19" s="1215"/>
      <c r="AL19" s="1193"/>
      <c r="AM19" s="1168" t="s">
        <v>443</v>
      </c>
    </row>
    <row r="20" spans="1:39" ht="35.1" customHeight="1" thickBot="1">
      <c r="A20" s="2309" t="s">
        <v>168</v>
      </c>
      <c r="B20" s="2310"/>
      <c r="C20" s="2310"/>
      <c r="D20" s="2310"/>
      <c r="E20" s="2310"/>
      <c r="F20" s="2311" t="s">
        <v>1628</v>
      </c>
      <c r="G20" s="2312"/>
      <c r="H20" s="2312"/>
      <c r="I20" s="2312"/>
      <c r="J20" s="2312"/>
      <c r="K20" s="2312"/>
      <c r="L20" s="2312"/>
      <c r="M20" s="2312"/>
      <c r="N20" s="2312"/>
      <c r="O20" s="2312"/>
      <c r="P20" s="2312"/>
      <c r="Q20" s="2312"/>
      <c r="R20" s="2312"/>
      <c r="S20" s="2312"/>
      <c r="T20" s="2312"/>
      <c r="U20" s="2312"/>
      <c r="V20" s="2312"/>
      <c r="W20" s="2312"/>
      <c r="X20" s="2312"/>
      <c r="Y20" s="2312"/>
      <c r="Z20" s="2312"/>
      <c r="AA20" s="2312"/>
      <c r="AB20" s="2312"/>
      <c r="AC20" s="2312"/>
      <c r="AD20" s="2312"/>
      <c r="AE20" s="2312"/>
      <c r="AF20" s="2312"/>
      <c r="AG20" s="2312"/>
      <c r="AH20" s="2312"/>
      <c r="AI20" s="2312"/>
      <c r="AJ20" s="2312"/>
      <c r="AK20" s="2313"/>
      <c r="AL20" s="1216"/>
      <c r="AM20" s="1168" t="s">
        <v>444</v>
      </c>
    </row>
    <row r="21" spans="1:39" ht="15" customHeight="1">
      <c r="A21" s="2314" t="s">
        <v>169</v>
      </c>
      <c r="B21" s="2315"/>
      <c r="C21" s="2315"/>
      <c r="D21" s="2315"/>
      <c r="E21" s="2315"/>
      <c r="F21" s="2320" t="s">
        <v>374</v>
      </c>
      <c r="G21" s="2320"/>
      <c r="H21" s="2321" t="s">
        <v>1316</v>
      </c>
      <c r="I21" s="2321"/>
      <c r="J21" s="2321"/>
      <c r="K21" s="2321"/>
      <c r="L21" s="2321"/>
      <c r="M21" s="2321"/>
      <c r="N21" s="2321"/>
      <c r="O21" s="2321"/>
      <c r="P21" s="2321"/>
      <c r="Q21" s="2321"/>
      <c r="R21" s="2321"/>
      <c r="S21" s="2321"/>
      <c r="T21" s="2321"/>
      <c r="U21" s="2322" t="s">
        <v>701</v>
      </c>
      <c r="V21" s="2322"/>
      <c r="W21" s="2322"/>
      <c r="X21" s="2322"/>
      <c r="Y21" s="2321" t="s">
        <v>1317</v>
      </c>
      <c r="Z21" s="2321"/>
      <c r="AA21" s="2321"/>
      <c r="AB21" s="2321"/>
      <c r="AC21" s="2321"/>
      <c r="AD21" s="2321"/>
      <c r="AE21" s="2321"/>
      <c r="AF21" s="2321"/>
      <c r="AG21" s="1173" t="s">
        <v>111</v>
      </c>
      <c r="AH21" s="1217" t="s">
        <v>626</v>
      </c>
      <c r="AI21" s="1218" t="s">
        <v>170</v>
      </c>
      <c r="AJ21" s="1175"/>
      <c r="AK21" s="1208"/>
      <c r="AL21" s="2304"/>
      <c r="AM21" s="1168" t="s">
        <v>43</v>
      </c>
    </row>
    <row r="22" spans="1:39" ht="15" customHeight="1">
      <c r="A22" s="2316"/>
      <c r="B22" s="2317"/>
      <c r="C22" s="2317"/>
      <c r="D22" s="2317"/>
      <c r="E22" s="2317"/>
      <c r="F22" s="2221" t="s">
        <v>374</v>
      </c>
      <c r="G22" s="2221"/>
      <c r="H22" s="2305" t="s">
        <v>1629</v>
      </c>
      <c r="I22" s="2305"/>
      <c r="J22" s="2305"/>
      <c r="K22" s="2305"/>
      <c r="L22" s="2305"/>
      <c r="M22" s="2305"/>
      <c r="N22" s="2305"/>
      <c r="O22" s="2305"/>
      <c r="P22" s="2305"/>
      <c r="Q22" s="2305"/>
      <c r="R22" s="2305"/>
      <c r="S22" s="2305"/>
      <c r="T22" s="2305"/>
      <c r="U22" s="2211" t="s">
        <v>701</v>
      </c>
      <c r="V22" s="2211"/>
      <c r="W22" s="2211"/>
      <c r="X22" s="2211"/>
      <c r="Y22" s="2305" t="s">
        <v>1630</v>
      </c>
      <c r="Z22" s="2305"/>
      <c r="AA22" s="2305"/>
      <c r="AB22" s="2305"/>
      <c r="AC22" s="2305"/>
      <c r="AD22" s="2305"/>
      <c r="AE22" s="2305"/>
      <c r="AF22" s="2305"/>
      <c r="AG22" s="1219" t="s">
        <v>111</v>
      </c>
      <c r="AH22" s="1220" t="s">
        <v>626</v>
      </c>
      <c r="AI22" s="1221" t="s">
        <v>170</v>
      </c>
      <c r="AJ22" s="1222"/>
      <c r="AK22" s="1223"/>
      <c r="AL22" s="2304"/>
    </row>
    <row r="23" spans="1:39" ht="15" customHeight="1">
      <c r="A23" s="2316"/>
      <c r="B23" s="2317"/>
      <c r="C23" s="2317"/>
      <c r="D23" s="2317"/>
      <c r="E23" s="2317"/>
      <c r="F23" s="2221" t="s">
        <v>374</v>
      </c>
      <c r="G23" s="2221"/>
      <c r="H23" s="2305"/>
      <c r="I23" s="2305"/>
      <c r="J23" s="2305"/>
      <c r="K23" s="2305"/>
      <c r="L23" s="2305"/>
      <c r="M23" s="2305"/>
      <c r="N23" s="2305"/>
      <c r="O23" s="2305"/>
      <c r="P23" s="2305"/>
      <c r="Q23" s="2305"/>
      <c r="R23" s="2305"/>
      <c r="S23" s="2305"/>
      <c r="T23" s="2305"/>
      <c r="U23" s="2211" t="s">
        <v>701</v>
      </c>
      <c r="V23" s="2211"/>
      <c r="W23" s="2211"/>
      <c r="X23" s="2211"/>
      <c r="Y23" s="2305"/>
      <c r="Z23" s="2305"/>
      <c r="AA23" s="2305"/>
      <c r="AB23" s="2305"/>
      <c r="AC23" s="2305"/>
      <c r="AD23" s="2305"/>
      <c r="AE23" s="2305"/>
      <c r="AF23" s="2305"/>
      <c r="AG23" s="1219" t="s">
        <v>111</v>
      </c>
      <c r="AH23" s="1220"/>
      <c r="AI23" s="1221" t="s">
        <v>170</v>
      </c>
      <c r="AJ23" s="1222"/>
      <c r="AK23" s="1223"/>
      <c r="AL23" s="2304"/>
    </row>
    <row r="24" spans="1:39" ht="15" customHeight="1">
      <c r="A24" s="2316"/>
      <c r="B24" s="2317"/>
      <c r="C24" s="2317"/>
      <c r="D24" s="2317"/>
      <c r="E24" s="2317"/>
      <c r="F24" s="2221" t="s">
        <v>374</v>
      </c>
      <c r="G24" s="2221"/>
      <c r="H24" s="2305"/>
      <c r="I24" s="2305"/>
      <c r="J24" s="2305"/>
      <c r="K24" s="2305"/>
      <c r="L24" s="2305"/>
      <c r="M24" s="2305"/>
      <c r="N24" s="2305"/>
      <c r="O24" s="2305"/>
      <c r="P24" s="2305"/>
      <c r="Q24" s="2305"/>
      <c r="R24" s="2305"/>
      <c r="S24" s="2305"/>
      <c r="T24" s="2305"/>
      <c r="U24" s="2211" t="s">
        <v>701</v>
      </c>
      <c r="V24" s="2211"/>
      <c r="W24" s="2211"/>
      <c r="X24" s="2211"/>
      <c r="Y24" s="2305"/>
      <c r="Z24" s="2305"/>
      <c r="AA24" s="2305"/>
      <c r="AB24" s="2305"/>
      <c r="AC24" s="2305"/>
      <c r="AD24" s="2305"/>
      <c r="AE24" s="2305"/>
      <c r="AF24" s="2305"/>
      <c r="AG24" s="1219" t="s">
        <v>111</v>
      </c>
      <c r="AH24" s="1220"/>
      <c r="AI24" s="1221" t="s">
        <v>170</v>
      </c>
      <c r="AJ24" s="1222"/>
      <c r="AK24" s="1223"/>
      <c r="AL24" s="2304"/>
    </row>
    <row r="25" spans="1:39" ht="15" customHeight="1" thickBot="1">
      <c r="A25" s="2318"/>
      <c r="B25" s="2319"/>
      <c r="C25" s="2319"/>
      <c r="D25" s="2319"/>
      <c r="E25" s="2319"/>
      <c r="F25" s="2306" t="s">
        <v>374</v>
      </c>
      <c r="G25" s="2306"/>
      <c r="H25" s="2307"/>
      <c r="I25" s="2307"/>
      <c r="J25" s="2307"/>
      <c r="K25" s="2307"/>
      <c r="L25" s="2307"/>
      <c r="M25" s="2307"/>
      <c r="N25" s="2307"/>
      <c r="O25" s="2307"/>
      <c r="P25" s="2307"/>
      <c r="Q25" s="2307"/>
      <c r="R25" s="2307"/>
      <c r="S25" s="2307"/>
      <c r="T25" s="2307"/>
      <c r="U25" s="2308" t="s">
        <v>701</v>
      </c>
      <c r="V25" s="2308"/>
      <c r="W25" s="2308"/>
      <c r="X25" s="2308"/>
      <c r="Y25" s="2307"/>
      <c r="Z25" s="2307"/>
      <c r="AA25" s="2307"/>
      <c r="AB25" s="2307"/>
      <c r="AC25" s="2307"/>
      <c r="AD25" s="2307"/>
      <c r="AE25" s="2307"/>
      <c r="AF25" s="2307"/>
      <c r="AG25" s="1179" t="s">
        <v>111</v>
      </c>
      <c r="AH25" s="1224"/>
      <c r="AI25" s="1210" t="s">
        <v>170</v>
      </c>
      <c r="AJ25" s="1211"/>
      <c r="AK25" s="1215"/>
      <c r="AL25" s="2304"/>
    </row>
    <row r="26" spans="1:39" ht="20.25" customHeight="1" thickBot="1">
      <c r="A26" s="2162" t="s">
        <v>1233</v>
      </c>
      <c r="B26" s="2163"/>
      <c r="C26" s="2163"/>
      <c r="D26" s="2163"/>
      <c r="E26" s="2163"/>
      <c r="F26" s="2163"/>
      <c r="G26" s="2163"/>
      <c r="H26" s="2163"/>
      <c r="I26" s="2163"/>
      <c r="J26" s="2163"/>
      <c r="K26" s="2163"/>
      <c r="L26" s="2163"/>
      <c r="M26" s="2163"/>
      <c r="N26" s="2163"/>
      <c r="O26" s="2163"/>
      <c r="P26" s="2163"/>
      <c r="Q26" s="2163"/>
      <c r="R26" s="2163"/>
      <c r="S26" s="2163"/>
      <c r="T26" s="2163"/>
      <c r="U26" s="2163"/>
      <c r="V26" s="2163"/>
      <c r="W26" s="2163"/>
      <c r="X26" s="2163"/>
      <c r="Y26" s="2163"/>
      <c r="Z26" s="2163"/>
      <c r="AA26" s="2163"/>
      <c r="AB26" s="2163"/>
      <c r="AC26" s="2163"/>
      <c r="AD26" s="2163"/>
      <c r="AE26" s="2163"/>
      <c r="AF26" s="2163"/>
      <c r="AG26" s="2163"/>
      <c r="AH26" s="1225" t="s">
        <v>412</v>
      </c>
      <c r="AI26" s="2165"/>
      <c r="AJ26" s="2165"/>
      <c r="AK26" s="2166"/>
      <c r="AL26" s="1216"/>
    </row>
    <row r="27" spans="1:39" ht="19.5" customHeight="1" thickBot="1">
      <c r="A27" s="2162" t="s">
        <v>1234</v>
      </c>
      <c r="B27" s="2163"/>
      <c r="C27" s="2163"/>
      <c r="D27" s="2163"/>
      <c r="E27" s="2163"/>
      <c r="F27" s="2163"/>
      <c r="G27" s="2163"/>
      <c r="H27" s="2163"/>
      <c r="I27" s="2163"/>
      <c r="J27" s="2163"/>
      <c r="K27" s="2163"/>
      <c r="L27" s="2163"/>
      <c r="M27" s="2163"/>
      <c r="N27" s="2163"/>
      <c r="O27" s="2163"/>
      <c r="P27" s="2163"/>
      <c r="Q27" s="2163"/>
      <c r="R27" s="2163"/>
      <c r="S27" s="2163"/>
      <c r="T27" s="2163"/>
      <c r="U27" s="2163"/>
      <c r="V27" s="2163"/>
      <c r="W27" s="2163"/>
      <c r="X27" s="2163"/>
      <c r="Y27" s="2163"/>
      <c r="Z27" s="2163"/>
      <c r="AA27" s="2163"/>
      <c r="AB27" s="2163"/>
      <c r="AC27" s="2163"/>
      <c r="AD27" s="2163"/>
      <c r="AE27" s="2163"/>
      <c r="AF27" s="2163"/>
      <c r="AG27" s="2164"/>
      <c r="AH27" s="1225"/>
      <c r="AI27" s="2165"/>
      <c r="AJ27" s="2165"/>
      <c r="AK27" s="2166"/>
      <c r="AL27" s="1216"/>
    </row>
    <row r="28" spans="1:39" ht="19.5" customHeight="1" thickBot="1">
      <c r="A28" s="2162" t="s">
        <v>1169</v>
      </c>
      <c r="B28" s="2163"/>
      <c r="C28" s="2163"/>
      <c r="D28" s="2163"/>
      <c r="E28" s="2163"/>
      <c r="F28" s="2163"/>
      <c r="G28" s="2163"/>
      <c r="H28" s="2163"/>
      <c r="I28" s="2163"/>
      <c r="J28" s="2163"/>
      <c r="K28" s="2163"/>
      <c r="L28" s="2163"/>
      <c r="M28" s="2163"/>
      <c r="N28" s="2163"/>
      <c r="O28" s="2163"/>
      <c r="P28" s="2163"/>
      <c r="Q28" s="2163"/>
      <c r="R28" s="2163"/>
      <c r="S28" s="2163"/>
      <c r="T28" s="2163"/>
      <c r="U28" s="2163"/>
      <c r="V28" s="2163"/>
      <c r="W28" s="2163"/>
      <c r="X28" s="2163"/>
      <c r="Y28" s="2163"/>
      <c r="Z28" s="2163"/>
      <c r="AA28" s="2163"/>
      <c r="AB28" s="2163"/>
      <c r="AC28" s="2163"/>
      <c r="AD28" s="2163"/>
      <c r="AE28" s="2163"/>
      <c r="AF28" s="2163"/>
      <c r="AG28" s="2164"/>
      <c r="AH28" s="1225" t="s">
        <v>412</v>
      </c>
      <c r="AI28" s="2165"/>
      <c r="AJ28" s="2165"/>
      <c r="AK28" s="2166"/>
      <c r="AL28" s="1216"/>
    </row>
    <row r="29" spans="1:39" ht="24" customHeight="1">
      <c r="A29" s="2190" t="s">
        <v>387</v>
      </c>
      <c r="B29" s="2192" t="s">
        <v>708</v>
      </c>
      <c r="C29" s="2193"/>
      <c r="D29" s="2193"/>
      <c r="E29" s="2194"/>
      <c r="F29" s="2195" t="s">
        <v>1631</v>
      </c>
      <c r="G29" s="2196"/>
      <c r="H29" s="2196"/>
      <c r="I29" s="2196"/>
      <c r="J29" s="2196"/>
      <c r="K29" s="2196"/>
      <c r="L29" s="2196"/>
      <c r="M29" s="2196"/>
      <c r="N29" s="2196"/>
      <c r="O29" s="2196"/>
      <c r="P29" s="2196"/>
      <c r="Q29" s="2196"/>
      <c r="R29" s="2196"/>
      <c r="S29" s="2196"/>
      <c r="T29" s="2196"/>
      <c r="U29" s="2196"/>
      <c r="V29" s="2196"/>
      <c r="W29" s="2196"/>
      <c r="X29" s="2196"/>
      <c r="Y29" s="2196"/>
      <c r="Z29" s="2196"/>
      <c r="AA29" s="2196"/>
      <c r="AB29" s="2196"/>
      <c r="AC29" s="2196"/>
      <c r="AD29" s="2196"/>
      <c r="AE29" s="2196"/>
      <c r="AF29" s="2196"/>
      <c r="AG29" s="2196"/>
      <c r="AH29" s="2196"/>
      <c r="AI29" s="2196"/>
      <c r="AJ29" s="2196"/>
      <c r="AK29" s="2197"/>
      <c r="AL29" s="1216"/>
    </row>
    <row r="30" spans="1:39" ht="15" customHeight="1">
      <c r="A30" s="2190"/>
      <c r="B30" s="2198" t="s">
        <v>171</v>
      </c>
      <c r="C30" s="2199"/>
      <c r="D30" s="2199"/>
      <c r="E30" s="2199"/>
      <c r="F30" s="2199"/>
      <c r="G30" s="2199"/>
      <c r="H30" s="2199"/>
      <c r="I30" s="2199"/>
      <c r="J30" s="2200"/>
      <c r="K30" s="2199" t="s">
        <v>375</v>
      </c>
      <c r="L30" s="2199"/>
      <c r="M30" s="2199"/>
      <c r="N30" s="2199"/>
      <c r="O30" s="2199"/>
      <c r="P30" s="2199"/>
      <c r="Q30" s="2199"/>
      <c r="R30" s="2199"/>
      <c r="S30" s="2199"/>
      <c r="T30" s="2199"/>
      <c r="U30" s="2199"/>
      <c r="V30" s="2199"/>
      <c r="W30" s="2199"/>
      <c r="X30" s="2199"/>
      <c r="Y30" s="2199"/>
      <c r="Z30" s="2199"/>
      <c r="AA30" s="2199"/>
      <c r="AB30" s="2199"/>
      <c r="AC30" s="2199"/>
      <c r="AD30" s="2199"/>
      <c r="AE30" s="2199"/>
      <c r="AF30" s="2199"/>
      <c r="AG30" s="2199"/>
      <c r="AH30" s="2199"/>
      <c r="AI30" s="2411" t="s">
        <v>166</v>
      </c>
      <c r="AJ30" s="2411"/>
      <c r="AK30" s="2412"/>
      <c r="AL30" s="1169"/>
    </row>
    <row r="31" spans="1:39" ht="20.100000000000001" customHeight="1">
      <c r="A31" s="2190"/>
      <c r="B31" s="2291" t="s">
        <v>376</v>
      </c>
      <c r="C31" s="2294" t="s">
        <v>1318</v>
      </c>
      <c r="D31" s="2295"/>
      <c r="E31" s="2295"/>
      <c r="F31" s="2295"/>
      <c r="G31" s="2295"/>
      <c r="H31" s="2295"/>
      <c r="I31" s="2295"/>
      <c r="J31" s="2296"/>
      <c r="K31" s="2297" t="s">
        <v>1319</v>
      </c>
      <c r="L31" s="2297"/>
      <c r="M31" s="2297"/>
      <c r="N31" s="2297"/>
      <c r="O31" s="2297"/>
      <c r="P31" s="2297"/>
      <c r="Q31" s="2297"/>
      <c r="R31" s="2297"/>
      <c r="S31" s="2297"/>
      <c r="T31" s="2297"/>
      <c r="U31" s="2297"/>
      <c r="V31" s="2297"/>
      <c r="W31" s="2297"/>
      <c r="X31" s="2297"/>
      <c r="Y31" s="2297"/>
      <c r="Z31" s="2297"/>
      <c r="AA31" s="2297"/>
      <c r="AB31" s="2297"/>
      <c r="AC31" s="2297"/>
      <c r="AD31" s="2297"/>
      <c r="AE31" s="2297"/>
      <c r="AF31" s="2297"/>
      <c r="AG31" s="2297"/>
      <c r="AH31" s="2298"/>
      <c r="AI31" s="2288" t="s">
        <v>1320</v>
      </c>
      <c r="AJ31" s="2289"/>
      <c r="AK31" s="2290"/>
      <c r="AL31" s="1226"/>
    </row>
    <row r="32" spans="1:39" ht="20.100000000000001" customHeight="1">
      <c r="A32" s="2190"/>
      <c r="B32" s="2292"/>
      <c r="C32" s="2204" t="s">
        <v>1322</v>
      </c>
      <c r="D32" s="2205"/>
      <c r="E32" s="2205"/>
      <c r="F32" s="2205"/>
      <c r="G32" s="2205"/>
      <c r="H32" s="2205"/>
      <c r="I32" s="2205"/>
      <c r="J32" s="2206"/>
      <c r="K32" s="2207" t="s">
        <v>1326</v>
      </c>
      <c r="L32" s="2207"/>
      <c r="M32" s="2207"/>
      <c r="N32" s="2207"/>
      <c r="O32" s="2207"/>
      <c r="P32" s="2207"/>
      <c r="Q32" s="2207"/>
      <c r="R32" s="2207"/>
      <c r="S32" s="2207"/>
      <c r="T32" s="2207"/>
      <c r="U32" s="2207"/>
      <c r="V32" s="2207"/>
      <c r="W32" s="2207"/>
      <c r="X32" s="2207"/>
      <c r="Y32" s="2207"/>
      <c r="Z32" s="2207"/>
      <c r="AA32" s="2207"/>
      <c r="AB32" s="2207"/>
      <c r="AC32" s="2207"/>
      <c r="AD32" s="2207"/>
      <c r="AE32" s="2207"/>
      <c r="AF32" s="2207"/>
      <c r="AG32" s="2207"/>
      <c r="AH32" s="2208"/>
      <c r="AI32" s="2201" t="s">
        <v>1324</v>
      </c>
      <c r="AJ32" s="2202"/>
      <c r="AK32" s="2203"/>
      <c r="AL32" s="1227"/>
    </row>
    <row r="33" spans="1:38" ht="20.100000000000001" customHeight="1">
      <c r="A33" s="2190"/>
      <c r="B33" s="2292"/>
      <c r="C33" s="2204" t="s">
        <v>1323</v>
      </c>
      <c r="D33" s="2205"/>
      <c r="E33" s="2205"/>
      <c r="F33" s="2205"/>
      <c r="G33" s="2205"/>
      <c r="H33" s="2205"/>
      <c r="I33" s="2205"/>
      <c r="J33" s="2206"/>
      <c r="K33" s="2413" t="s">
        <v>1323</v>
      </c>
      <c r="L33" s="2207"/>
      <c r="M33" s="2207"/>
      <c r="N33" s="2207"/>
      <c r="O33" s="2207"/>
      <c r="P33" s="2207"/>
      <c r="Q33" s="2207"/>
      <c r="R33" s="2207"/>
      <c r="S33" s="2207"/>
      <c r="T33" s="2207"/>
      <c r="U33" s="2207"/>
      <c r="V33" s="2207"/>
      <c r="W33" s="2207"/>
      <c r="X33" s="2207"/>
      <c r="Y33" s="2207"/>
      <c r="Z33" s="2207"/>
      <c r="AA33" s="2207"/>
      <c r="AB33" s="2207"/>
      <c r="AC33" s="2207"/>
      <c r="AD33" s="2207"/>
      <c r="AE33" s="2207"/>
      <c r="AF33" s="2207"/>
      <c r="AG33" s="2207"/>
      <c r="AH33" s="2208"/>
      <c r="AI33" s="2201" t="s">
        <v>1327</v>
      </c>
      <c r="AJ33" s="2202"/>
      <c r="AK33" s="2203"/>
      <c r="AL33" s="1227"/>
    </row>
    <row r="34" spans="1:38" ht="20.100000000000001" customHeight="1">
      <c r="A34" s="2190"/>
      <c r="B34" s="2292"/>
      <c r="C34" s="2204" t="s">
        <v>1333</v>
      </c>
      <c r="D34" s="2205"/>
      <c r="E34" s="2205"/>
      <c r="F34" s="2205"/>
      <c r="G34" s="2205"/>
      <c r="H34" s="2205"/>
      <c r="I34" s="2205"/>
      <c r="J34" s="2206"/>
      <c r="K34" s="2207" t="s">
        <v>1325</v>
      </c>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8"/>
      <c r="AI34" s="2201" t="s">
        <v>1320</v>
      </c>
      <c r="AJ34" s="2202"/>
      <c r="AK34" s="2203"/>
      <c r="AL34" s="1227"/>
    </row>
    <row r="35" spans="1:38" ht="20.100000000000001" customHeight="1">
      <c r="A35" s="2190"/>
      <c r="B35" s="2292"/>
      <c r="C35" s="2204"/>
      <c r="D35" s="2205"/>
      <c r="E35" s="2205"/>
      <c r="F35" s="2205"/>
      <c r="G35" s="2205"/>
      <c r="H35" s="2205"/>
      <c r="I35" s="2205"/>
      <c r="J35" s="2206"/>
      <c r="K35" s="2207"/>
      <c r="L35" s="2207"/>
      <c r="M35" s="2207"/>
      <c r="N35" s="2207"/>
      <c r="O35" s="2207"/>
      <c r="P35" s="2207"/>
      <c r="Q35" s="2207"/>
      <c r="R35" s="2207"/>
      <c r="S35" s="2207"/>
      <c r="T35" s="2207"/>
      <c r="U35" s="2207"/>
      <c r="V35" s="2207"/>
      <c r="W35" s="2207"/>
      <c r="X35" s="2207"/>
      <c r="Y35" s="2207"/>
      <c r="Z35" s="2207"/>
      <c r="AA35" s="2207"/>
      <c r="AB35" s="2207"/>
      <c r="AC35" s="2207"/>
      <c r="AD35" s="2207"/>
      <c r="AE35" s="2207"/>
      <c r="AF35" s="2207"/>
      <c r="AG35" s="2207"/>
      <c r="AH35" s="2208"/>
      <c r="AI35" s="2201"/>
      <c r="AJ35" s="2202"/>
      <c r="AK35" s="2203"/>
      <c r="AL35" s="1227"/>
    </row>
    <row r="36" spans="1:38" ht="20.100000000000001" customHeight="1">
      <c r="A36" s="2190"/>
      <c r="B36" s="2292"/>
      <c r="C36" s="2204"/>
      <c r="D36" s="2205"/>
      <c r="E36" s="2205"/>
      <c r="F36" s="2205"/>
      <c r="G36" s="2205"/>
      <c r="H36" s="2205"/>
      <c r="I36" s="2205"/>
      <c r="J36" s="2206"/>
      <c r="K36" s="2207"/>
      <c r="L36" s="2207"/>
      <c r="M36" s="2207"/>
      <c r="N36" s="2207"/>
      <c r="O36" s="2207"/>
      <c r="P36" s="2207"/>
      <c r="Q36" s="2207"/>
      <c r="R36" s="2207"/>
      <c r="S36" s="2207"/>
      <c r="T36" s="2207"/>
      <c r="U36" s="2207"/>
      <c r="V36" s="2207"/>
      <c r="W36" s="2207"/>
      <c r="X36" s="2207"/>
      <c r="Y36" s="2207"/>
      <c r="Z36" s="2207"/>
      <c r="AA36" s="2207"/>
      <c r="AB36" s="2207"/>
      <c r="AC36" s="2207"/>
      <c r="AD36" s="2207"/>
      <c r="AE36" s="2207"/>
      <c r="AF36" s="2207"/>
      <c r="AG36" s="2207"/>
      <c r="AH36" s="2208"/>
      <c r="AI36" s="2201"/>
      <c r="AJ36" s="2202"/>
      <c r="AK36" s="2203"/>
      <c r="AL36" s="1227"/>
    </row>
    <row r="37" spans="1:38" ht="20.100000000000001" customHeight="1">
      <c r="A37" s="2190"/>
      <c r="B37" s="2292"/>
      <c r="C37" s="2204"/>
      <c r="D37" s="2205"/>
      <c r="E37" s="2205"/>
      <c r="F37" s="2205"/>
      <c r="G37" s="2205"/>
      <c r="H37" s="2205"/>
      <c r="I37" s="2205"/>
      <c r="J37" s="2206"/>
      <c r="K37" s="2207"/>
      <c r="L37" s="2207"/>
      <c r="M37" s="2207"/>
      <c r="N37" s="2207"/>
      <c r="O37" s="2207"/>
      <c r="P37" s="2207"/>
      <c r="Q37" s="2207"/>
      <c r="R37" s="2207"/>
      <c r="S37" s="2207"/>
      <c r="T37" s="2207"/>
      <c r="U37" s="2207"/>
      <c r="V37" s="2207"/>
      <c r="W37" s="2207"/>
      <c r="X37" s="2207"/>
      <c r="Y37" s="2207"/>
      <c r="Z37" s="2207"/>
      <c r="AA37" s="2207"/>
      <c r="AB37" s="2207"/>
      <c r="AC37" s="2207"/>
      <c r="AD37" s="2207"/>
      <c r="AE37" s="2207"/>
      <c r="AF37" s="2207"/>
      <c r="AG37" s="2207"/>
      <c r="AH37" s="2208"/>
      <c r="AI37" s="2201"/>
      <c r="AJ37" s="2202"/>
      <c r="AK37" s="2203"/>
      <c r="AL37" s="1227"/>
    </row>
    <row r="38" spans="1:38" ht="20.100000000000001" customHeight="1">
      <c r="A38" s="2190"/>
      <c r="B38" s="2292"/>
      <c r="C38" s="2204"/>
      <c r="D38" s="2205"/>
      <c r="E38" s="2205"/>
      <c r="F38" s="2205"/>
      <c r="G38" s="2205"/>
      <c r="H38" s="2205"/>
      <c r="I38" s="2205"/>
      <c r="J38" s="2206"/>
      <c r="K38" s="2207"/>
      <c r="L38" s="2207"/>
      <c r="M38" s="2207"/>
      <c r="N38" s="2207"/>
      <c r="O38" s="2207"/>
      <c r="P38" s="2207"/>
      <c r="Q38" s="2207"/>
      <c r="R38" s="2207"/>
      <c r="S38" s="2207"/>
      <c r="T38" s="2207"/>
      <c r="U38" s="2207"/>
      <c r="V38" s="2207"/>
      <c r="W38" s="2207"/>
      <c r="X38" s="2207"/>
      <c r="Y38" s="2207"/>
      <c r="Z38" s="2207"/>
      <c r="AA38" s="2207"/>
      <c r="AB38" s="2207"/>
      <c r="AC38" s="2207"/>
      <c r="AD38" s="2207"/>
      <c r="AE38" s="2207"/>
      <c r="AF38" s="2207"/>
      <c r="AG38" s="2207"/>
      <c r="AH38" s="2208"/>
      <c r="AI38" s="2201"/>
      <c r="AJ38" s="2202"/>
      <c r="AK38" s="2203"/>
      <c r="AL38" s="1227"/>
    </row>
    <row r="39" spans="1:38" ht="20.100000000000001" customHeight="1">
      <c r="A39" s="2190"/>
      <c r="B39" s="2292"/>
      <c r="C39" s="2204"/>
      <c r="D39" s="2205"/>
      <c r="E39" s="2205"/>
      <c r="F39" s="2205"/>
      <c r="G39" s="2205"/>
      <c r="H39" s="2205"/>
      <c r="I39" s="2205"/>
      <c r="J39" s="2206"/>
      <c r="K39" s="2207"/>
      <c r="L39" s="2207"/>
      <c r="M39" s="2207"/>
      <c r="N39" s="2207"/>
      <c r="O39" s="2207"/>
      <c r="P39" s="2207"/>
      <c r="Q39" s="2207"/>
      <c r="R39" s="2207"/>
      <c r="S39" s="2207"/>
      <c r="T39" s="2207"/>
      <c r="U39" s="2207"/>
      <c r="V39" s="2207"/>
      <c r="W39" s="2207"/>
      <c r="X39" s="2207"/>
      <c r="Y39" s="2207"/>
      <c r="Z39" s="2207"/>
      <c r="AA39" s="2207"/>
      <c r="AB39" s="2207"/>
      <c r="AC39" s="2207"/>
      <c r="AD39" s="2207"/>
      <c r="AE39" s="2207"/>
      <c r="AF39" s="2207"/>
      <c r="AG39" s="2207"/>
      <c r="AH39" s="2208"/>
      <c r="AI39" s="2201"/>
      <c r="AJ39" s="2202"/>
      <c r="AK39" s="2203"/>
      <c r="AL39" s="1227"/>
    </row>
    <row r="40" spans="1:38" ht="20.100000000000001" customHeight="1">
      <c r="A40" s="2190"/>
      <c r="B40" s="2292"/>
      <c r="C40" s="2299"/>
      <c r="D40" s="2300"/>
      <c r="E40" s="2300"/>
      <c r="F40" s="2300"/>
      <c r="G40" s="2300"/>
      <c r="H40" s="2300"/>
      <c r="I40" s="2300"/>
      <c r="J40" s="2301"/>
      <c r="K40" s="2302"/>
      <c r="L40" s="2302"/>
      <c r="M40" s="2302"/>
      <c r="N40" s="2302"/>
      <c r="O40" s="2302"/>
      <c r="P40" s="2302"/>
      <c r="Q40" s="2302"/>
      <c r="R40" s="2302"/>
      <c r="S40" s="2302"/>
      <c r="T40" s="2302"/>
      <c r="U40" s="2302"/>
      <c r="V40" s="2302"/>
      <c r="W40" s="2302"/>
      <c r="X40" s="2302"/>
      <c r="Y40" s="2302"/>
      <c r="Z40" s="2302"/>
      <c r="AA40" s="2302"/>
      <c r="AB40" s="2302"/>
      <c r="AC40" s="2302"/>
      <c r="AD40" s="2302"/>
      <c r="AE40" s="2302"/>
      <c r="AF40" s="2302"/>
      <c r="AG40" s="2302"/>
      <c r="AH40" s="2303"/>
      <c r="AI40" s="2268"/>
      <c r="AJ40" s="2269"/>
      <c r="AK40" s="2270"/>
      <c r="AL40" s="1227"/>
    </row>
    <row r="41" spans="1:38" ht="20.100000000000001" customHeight="1">
      <c r="A41" s="2190"/>
      <c r="B41" s="2291" t="s">
        <v>377</v>
      </c>
      <c r="C41" s="2294"/>
      <c r="D41" s="2295"/>
      <c r="E41" s="2295"/>
      <c r="F41" s="2295"/>
      <c r="G41" s="2295"/>
      <c r="H41" s="2295"/>
      <c r="I41" s="2295"/>
      <c r="J41" s="2296"/>
      <c r="K41" s="2297"/>
      <c r="L41" s="2297"/>
      <c r="M41" s="2297"/>
      <c r="N41" s="2297"/>
      <c r="O41" s="2297"/>
      <c r="P41" s="2297"/>
      <c r="Q41" s="2297"/>
      <c r="R41" s="2297"/>
      <c r="S41" s="2297"/>
      <c r="T41" s="2297"/>
      <c r="U41" s="2297"/>
      <c r="V41" s="2297"/>
      <c r="W41" s="2297"/>
      <c r="X41" s="2297"/>
      <c r="Y41" s="2297"/>
      <c r="Z41" s="2297"/>
      <c r="AA41" s="2297"/>
      <c r="AB41" s="2297"/>
      <c r="AC41" s="2297"/>
      <c r="AD41" s="2297"/>
      <c r="AE41" s="2297"/>
      <c r="AF41" s="2297"/>
      <c r="AG41" s="2297"/>
      <c r="AH41" s="2298"/>
      <c r="AI41" s="2288"/>
      <c r="AJ41" s="2289"/>
      <c r="AK41" s="2290"/>
      <c r="AL41" s="1227"/>
    </row>
    <row r="42" spans="1:38" ht="20.100000000000001" customHeight="1">
      <c r="A42" s="2190"/>
      <c r="B42" s="2292"/>
      <c r="C42" s="2204"/>
      <c r="D42" s="2205"/>
      <c r="E42" s="2205"/>
      <c r="F42" s="2205"/>
      <c r="G42" s="2205"/>
      <c r="H42" s="2205"/>
      <c r="I42" s="2205"/>
      <c r="J42" s="2206"/>
      <c r="K42" s="2207"/>
      <c r="L42" s="2207"/>
      <c r="M42" s="2207"/>
      <c r="N42" s="2207"/>
      <c r="O42" s="2207"/>
      <c r="P42" s="2207"/>
      <c r="Q42" s="2207"/>
      <c r="R42" s="2207"/>
      <c r="S42" s="2207"/>
      <c r="T42" s="2207"/>
      <c r="U42" s="2207"/>
      <c r="V42" s="2207"/>
      <c r="W42" s="2207"/>
      <c r="X42" s="2207"/>
      <c r="Y42" s="2207"/>
      <c r="Z42" s="2207"/>
      <c r="AA42" s="2207"/>
      <c r="AB42" s="2207"/>
      <c r="AC42" s="2207"/>
      <c r="AD42" s="2207"/>
      <c r="AE42" s="2207"/>
      <c r="AF42" s="2207"/>
      <c r="AG42" s="2207"/>
      <c r="AH42" s="2208"/>
      <c r="AI42" s="2201"/>
      <c r="AJ42" s="2202"/>
      <c r="AK42" s="2203"/>
      <c r="AL42" s="1227"/>
    </row>
    <row r="43" spans="1:38" ht="20.100000000000001" customHeight="1">
      <c r="A43" s="2190"/>
      <c r="B43" s="2292"/>
      <c r="C43" s="2204"/>
      <c r="D43" s="2205"/>
      <c r="E43" s="2205"/>
      <c r="F43" s="2205"/>
      <c r="G43" s="2205"/>
      <c r="H43" s="2205"/>
      <c r="I43" s="2205"/>
      <c r="J43" s="2206"/>
      <c r="K43" s="2207"/>
      <c r="L43" s="2207"/>
      <c r="M43" s="2207"/>
      <c r="N43" s="2207"/>
      <c r="O43" s="2207"/>
      <c r="P43" s="2207"/>
      <c r="Q43" s="2207"/>
      <c r="R43" s="2207"/>
      <c r="S43" s="2207"/>
      <c r="T43" s="2207"/>
      <c r="U43" s="2207"/>
      <c r="V43" s="2207"/>
      <c r="W43" s="2207"/>
      <c r="X43" s="2207"/>
      <c r="Y43" s="2207"/>
      <c r="Z43" s="2207"/>
      <c r="AA43" s="2207"/>
      <c r="AB43" s="2207"/>
      <c r="AC43" s="2207"/>
      <c r="AD43" s="2207"/>
      <c r="AE43" s="2207"/>
      <c r="AF43" s="2207"/>
      <c r="AG43" s="2207"/>
      <c r="AH43" s="2208"/>
      <c r="AI43" s="2201"/>
      <c r="AJ43" s="2202"/>
      <c r="AK43" s="2203"/>
      <c r="AL43" s="1227"/>
    </row>
    <row r="44" spans="1:38" ht="20.100000000000001" customHeight="1">
      <c r="A44" s="2190"/>
      <c r="B44" s="2292"/>
      <c r="C44" s="2204"/>
      <c r="D44" s="2205"/>
      <c r="E44" s="2205"/>
      <c r="F44" s="2205"/>
      <c r="G44" s="2205"/>
      <c r="H44" s="2205"/>
      <c r="I44" s="2205"/>
      <c r="J44" s="2206"/>
      <c r="K44" s="2207"/>
      <c r="L44" s="2207"/>
      <c r="M44" s="2207"/>
      <c r="N44" s="2207"/>
      <c r="O44" s="2207"/>
      <c r="P44" s="2207"/>
      <c r="Q44" s="2207"/>
      <c r="R44" s="2207"/>
      <c r="S44" s="2207"/>
      <c r="T44" s="2207"/>
      <c r="U44" s="2207"/>
      <c r="V44" s="2207"/>
      <c r="W44" s="2207"/>
      <c r="X44" s="2207"/>
      <c r="Y44" s="2207"/>
      <c r="Z44" s="2207"/>
      <c r="AA44" s="2207"/>
      <c r="AB44" s="2207"/>
      <c r="AC44" s="2207"/>
      <c r="AD44" s="2207"/>
      <c r="AE44" s="2207"/>
      <c r="AF44" s="2207"/>
      <c r="AG44" s="2207"/>
      <c r="AH44" s="2208"/>
      <c r="AI44" s="2201"/>
      <c r="AJ44" s="2202"/>
      <c r="AK44" s="2203"/>
      <c r="AL44" s="1227"/>
    </row>
    <row r="45" spans="1:38" ht="20.100000000000001" customHeight="1">
      <c r="A45" s="2190"/>
      <c r="B45" s="2292"/>
      <c r="C45" s="2204"/>
      <c r="D45" s="2205"/>
      <c r="E45" s="2205"/>
      <c r="F45" s="2205"/>
      <c r="G45" s="2205"/>
      <c r="H45" s="2205"/>
      <c r="I45" s="2205"/>
      <c r="J45" s="2206"/>
      <c r="K45" s="2207"/>
      <c r="L45" s="2207"/>
      <c r="M45" s="2207"/>
      <c r="N45" s="2207"/>
      <c r="O45" s="2207"/>
      <c r="P45" s="2207"/>
      <c r="Q45" s="2207"/>
      <c r="R45" s="2207"/>
      <c r="S45" s="2207"/>
      <c r="T45" s="2207"/>
      <c r="U45" s="2207"/>
      <c r="V45" s="2207"/>
      <c r="W45" s="2207"/>
      <c r="X45" s="2207"/>
      <c r="Y45" s="2207"/>
      <c r="Z45" s="2207"/>
      <c r="AA45" s="2207"/>
      <c r="AB45" s="2207"/>
      <c r="AC45" s="2207"/>
      <c r="AD45" s="2207"/>
      <c r="AE45" s="2207"/>
      <c r="AF45" s="2207"/>
      <c r="AG45" s="2207"/>
      <c r="AH45" s="2208"/>
      <c r="AI45" s="2201"/>
      <c r="AJ45" s="2202"/>
      <c r="AK45" s="2203"/>
      <c r="AL45" s="1227"/>
    </row>
    <row r="46" spans="1:38" ht="20.100000000000001" customHeight="1">
      <c r="A46" s="2190"/>
      <c r="B46" s="2292"/>
      <c r="C46" s="2204"/>
      <c r="D46" s="2205"/>
      <c r="E46" s="2205"/>
      <c r="F46" s="2205"/>
      <c r="G46" s="2205"/>
      <c r="H46" s="2205"/>
      <c r="I46" s="2205"/>
      <c r="J46" s="2206"/>
      <c r="K46" s="2207"/>
      <c r="L46" s="2207"/>
      <c r="M46" s="2207"/>
      <c r="N46" s="2207"/>
      <c r="O46" s="2207"/>
      <c r="P46" s="2207"/>
      <c r="Q46" s="2207"/>
      <c r="R46" s="2207"/>
      <c r="S46" s="2207"/>
      <c r="T46" s="2207"/>
      <c r="U46" s="2207"/>
      <c r="V46" s="2207"/>
      <c r="W46" s="2207"/>
      <c r="X46" s="2207"/>
      <c r="Y46" s="2207"/>
      <c r="Z46" s="2207"/>
      <c r="AA46" s="2207"/>
      <c r="AB46" s="2207"/>
      <c r="AC46" s="2207"/>
      <c r="AD46" s="2207"/>
      <c r="AE46" s="2207"/>
      <c r="AF46" s="2207"/>
      <c r="AG46" s="2207"/>
      <c r="AH46" s="2208"/>
      <c r="AI46" s="2201"/>
      <c r="AJ46" s="2202"/>
      <c r="AK46" s="2203"/>
      <c r="AL46" s="1227"/>
    </row>
    <row r="47" spans="1:38" ht="20.100000000000001" customHeight="1">
      <c r="A47" s="2190"/>
      <c r="B47" s="2292"/>
      <c r="C47" s="2204"/>
      <c r="D47" s="2205"/>
      <c r="E47" s="2205"/>
      <c r="F47" s="2205"/>
      <c r="G47" s="2205"/>
      <c r="H47" s="2205"/>
      <c r="I47" s="2205"/>
      <c r="J47" s="2206"/>
      <c r="K47" s="2207"/>
      <c r="L47" s="2207"/>
      <c r="M47" s="2207"/>
      <c r="N47" s="2207"/>
      <c r="O47" s="2207"/>
      <c r="P47" s="2207"/>
      <c r="Q47" s="2207"/>
      <c r="R47" s="2207"/>
      <c r="S47" s="2207"/>
      <c r="T47" s="2207"/>
      <c r="U47" s="2207"/>
      <c r="V47" s="2207"/>
      <c r="W47" s="2207"/>
      <c r="X47" s="2207"/>
      <c r="Y47" s="2207"/>
      <c r="Z47" s="2207"/>
      <c r="AA47" s="2207"/>
      <c r="AB47" s="2207"/>
      <c r="AC47" s="2207"/>
      <c r="AD47" s="2207"/>
      <c r="AE47" s="2207"/>
      <c r="AF47" s="2207"/>
      <c r="AG47" s="2207"/>
      <c r="AH47" s="2208"/>
      <c r="AI47" s="2201"/>
      <c r="AJ47" s="2202"/>
      <c r="AK47" s="2203"/>
      <c r="AL47" s="1227"/>
    </row>
    <row r="48" spans="1:38" ht="20.100000000000001" customHeight="1">
      <c r="A48" s="2190"/>
      <c r="B48" s="2292"/>
      <c r="C48" s="2204"/>
      <c r="D48" s="2205"/>
      <c r="E48" s="2205"/>
      <c r="F48" s="2205"/>
      <c r="G48" s="2205"/>
      <c r="H48" s="2205"/>
      <c r="I48" s="2205"/>
      <c r="J48" s="2206"/>
      <c r="K48" s="2207"/>
      <c r="L48" s="2207"/>
      <c r="M48" s="2207"/>
      <c r="N48" s="2207"/>
      <c r="O48" s="2207"/>
      <c r="P48" s="2207"/>
      <c r="Q48" s="2207"/>
      <c r="R48" s="2207"/>
      <c r="S48" s="2207"/>
      <c r="T48" s="2207"/>
      <c r="U48" s="2207"/>
      <c r="V48" s="2207"/>
      <c r="W48" s="2207"/>
      <c r="X48" s="2207"/>
      <c r="Y48" s="2207"/>
      <c r="Z48" s="2207"/>
      <c r="AA48" s="2207"/>
      <c r="AB48" s="2207"/>
      <c r="AC48" s="2207"/>
      <c r="AD48" s="2207"/>
      <c r="AE48" s="2207"/>
      <c r="AF48" s="2207"/>
      <c r="AG48" s="2207"/>
      <c r="AH48" s="2208"/>
      <c r="AI48" s="2201"/>
      <c r="AJ48" s="2202"/>
      <c r="AK48" s="2203"/>
      <c r="AL48" s="1227"/>
    </row>
    <row r="49" spans="1:38" ht="20.100000000000001" customHeight="1">
      <c r="A49" s="2190"/>
      <c r="B49" s="2292"/>
      <c r="C49" s="2204"/>
      <c r="D49" s="2205"/>
      <c r="E49" s="2205"/>
      <c r="F49" s="2205"/>
      <c r="G49" s="2205"/>
      <c r="H49" s="2205"/>
      <c r="I49" s="2205"/>
      <c r="J49" s="2206"/>
      <c r="K49" s="2207"/>
      <c r="L49" s="2207"/>
      <c r="M49" s="2207"/>
      <c r="N49" s="2207"/>
      <c r="O49" s="2207"/>
      <c r="P49" s="2207"/>
      <c r="Q49" s="2207"/>
      <c r="R49" s="2207"/>
      <c r="S49" s="2207"/>
      <c r="T49" s="2207"/>
      <c r="U49" s="2207"/>
      <c r="V49" s="2207"/>
      <c r="W49" s="2207"/>
      <c r="X49" s="2207"/>
      <c r="Y49" s="2207"/>
      <c r="Z49" s="2207"/>
      <c r="AA49" s="2207"/>
      <c r="AB49" s="2207"/>
      <c r="AC49" s="2207"/>
      <c r="AD49" s="2207"/>
      <c r="AE49" s="2207"/>
      <c r="AF49" s="2207"/>
      <c r="AG49" s="2207"/>
      <c r="AH49" s="2208"/>
      <c r="AI49" s="2201"/>
      <c r="AJ49" s="2202"/>
      <c r="AK49" s="2203"/>
      <c r="AL49" s="1227"/>
    </row>
    <row r="50" spans="1:38" ht="20.100000000000001" customHeight="1">
      <c r="A50" s="2190"/>
      <c r="B50" s="2293"/>
      <c r="C50" s="2299"/>
      <c r="D50" s="2300"/>
      <c r="E50" s="2300"/>
      <c r="F50" s="2300"/>
      <c r="G50" s="2300"/>
      <c r="H50" s="2300"/>
      <c r="I50" s="2300"/>
      <c r="J50" s="2301"/>
      <c r="K50" s="2302"/>
      <c r="L50" s="2302"/>
      <c r="M50" s="2302"/>
      <c r="N50" s="2302"/>
      <c r="O50" s="2302"/>
      <c r="P50" s="2302"/>
      <c r="Q50" s="2302"/>
      <c r="R50" s="2302"/>
      <c r="S50" s="2302"/>
      <c r="T50" s="2302"/>
      <c r="U50" s="2302"/>
      <c r="V50" s="2302"/>
      <c r="W50" s="2302"/>
      <c r="X50" s="2302"/>
      <c r="Y50" s="2302"/>
      <c r="Z50" s="2302"/>
      <c r="AA50" s="2302"/>
      <c r="AB50" s="2302"/>
      <c r="AC50" s="2302"/>
      <c r="AD50" s="2302"/>
      <c r="AE50" s="2302"/>
      <c r="AF50" s="2302"/>
      <c r="AG50" s="2302"/>
      <c r="AH50" s="2303"/>
      <c r="AI50" s="2268"/>
      <c r="AJ50" s="2269"/>
      <c r="AK50" s="2270"/>
      <c r="AL50" s="1227"/>
    </row>
    <row r="51" spans="1:38" ht="18" customHeight="1">
      <c r="A51" s="2190"/>
      <c r="B51" s="2271" t="s">
        <v>174</v>
      </c>
      <c r="C51" s="2272"/>
      <c r="D51" s="2272"/>
      <c r="E51" s="2272"/>
      <c r="F51" s="2272"/>
      <c r="G51" s="2272"/>
      <c r="H51" s="2272"/>
      <c r="I51" s="2272"/>
      <c r="J51" s="2273"/>
      <c r="K51" s="1228" t="s">
        <v>626</v>
      </c>
      <c r="L51" s="2274" t="s">
        <v>555</v>
      </c>
      <c r="M51" s="2275"/>
      <c r="N51" s="2275"/>
      <c r="O51" s="2275"/>
      <c r="P51" s="1228"/>
      <c r="Q51" s="2271" t="s">
        <v>378</v>
      </c>
      <c r="R51" s="2272"/>
      <c r="S51" s="2272"/>
      <c r="T51" s="2272"/>
      <c r="U51" s="2276" t="s">
        <v>710</v>
      </c>
      <c r="V51" s="2276"/>
      <c r="W51" s="2276"/>
      <c r="X51" s="2276"/>
      <c r="Y51" s="2276"/>
      <c r="Z51" s="2276"/>
      <c r="AA51" s="2276"/>
      <c r="AB51" s="2276"/>
      <c r="AC51" s="2276"/>
      <c r="AD51" s="2276"/>
      <c r="AE51" s="2276"/>
      <c r="AF51" s="2276"/>
      <c r="AG51" s="2276"/>
      <c r="AH51" s="2276"/>
      <c r="AI51" s="2277"/>
      <c r="AJ51" s="2278"/>
      <c r="AK51" s="2279"/>
      <c r="AL51" s="1227"/>
    </row>
    <row r="52" spans="1:38" ht="18" customHeight="1">
      <c r="A52" s="2190"/>
      <c r="B52" s="2232" t="s">
        <v>379</v>
      </c>
      <c r="C52" s="2209"/>
      <c r="D52" s="2209"/>
      <c r="E52" s="2209"/>
      <c r="F52" s="2209"/>
      <c r="G52" s="2209"/>
      <c r="H52" s="2209"/>
      <c r="I52" s="2209"/>
      <c r="J52" s="2210"/>
      <c r="K52" s="2282"/>
      <c r="L52" s="2283"/>
      <c r="M52" s="2284"/>
      <c r="N52" s="2285"/>
      <c r="O52" s="2286"/>
      <c r="P52" s="2286"/>
      <c r="Q52" s="2286"/>
      <c r="R52" s="2286"/>
      <c r="S52" s="2286"/>
      <c r="T52" s="2286"/>
      <c r="U52" s="2286"/>
      <c r="V52" s="2286"/>
      <c r="W52" s="2286"/>
      <c r="X52" s="2286"/>
      <c r="Y52" s="2286"/>
      <c r="Z52" s="2286"/>
      <c r="AA52" s="2286"/>
      <c r="AB52" s="2286"/>
      <c r="AC52" s="2286"/>
      <c r="AD52" s="2286"/>
      <c r="AE52" s="2286"/>
      <c r="AF52" s="2286"/>
      <c r="AG52" s="2286"/>
      <c r="AH52" s="2287"/>
      <c r="AI52" s="2288"/>
      <c r="AJ52" s="2289"/>
      <c r="AK52" s="2290"/>
      <c r="AL52" s="1227"/>
    </row>
    <row r="53" spans="1:38" ht="18" customHeight="1">
      <c r="A53" s="2190"/>
      <c r="B53" s="2280"/>
      <c r="C53" s="2211"/>
      <c r="D53" s="2211"/>
      <c r="E53" s="2211"/>
      <c r="F53" s="2211"/>
      <c r="G53" s="2211"/>
      <c r="H53" s="2211"/>
      <c r="I53" s="2211"/>
      <c r="J53" s="2212"/>
      <c r="K53" s="2256"/>
      <c r="L53" s="2257"/>
      <c r="M53" s="2258"/>
      <c r="N53" s="2259"/>
      <c r="O53" s="2260"/>
      <c r="P53" s="2260"/>
      <c r="Q53" s="2260"/>
      <c r="R53" s="2260"/>
      <c r="S53" s="2260"/>
      <c r="T53" s="2260"/>
      <c r="U53" s="2260"/>
      <c r="V53" s="2260"/>
      <c r="W53" s="2260"/>
      <c r="X53" s="2260"/>
      <c r="Y53" s="2260"/>
      <c r="Z53" s="2260"/>
      <c r="AA53" s="2260"/>
      <c r="AB53" s="2260"/>
      <c r="AC53" s="2260"/>
      <c r="AD53" s="2260"/>
      <c r="AE53" s="2260"/>
      <c r="AF53" s="2260"/>
      <c r="AG53" s="2260"/>
      <c r="AH53" s="2261"/>
      <c r="AI53" s="2201"/>
      <c r="AJ53" s="2202"/>
      <c r="AK53" s="2203"/>
      <c r="AL53" s="1227"/>
    </row>
    <row r="54" spans="1:38" ht="18" customHeight="1">
      <c r="A54" s="2190"/>
      <c r="B54" s="2280"/>
      <c r="C54" s="2211"/>
      <c r="D54" s="2211"/>
      <c r="E54" s="2211"/>
      <c r="F54" s="2211"/>
      <c r="G54" s="2211"/>
      <c r="H54" s="2211"/>
      <c r="I54" s="2211"/>
      <c r="J54" s="2212"/>
      <c r="K54" s="2256"/>
      <c r="L54" s="2257"/>
      <c r="M54" s="2258"/>
      <c r="N54" s="2259"/>
      <c r="O54" s="2260"/>
      <c r="P54" s="2260"/>
      <c r="Q54" s="2260"/>
      <c r="R54" s="2260"/>
      <c r="S54" s="2260"/>
      <c r="T54" s="2260"/>
      <c r="U54" s="2260"/>
      <c r="V54" s="2260"/>
      <c r="W54" s="2260"/>
      <c r="X54" s="2260"/>
      <c r="Y54" s="2260"/>
      <c r="Z54" s="2260"/>
      <c r="AA54" s="2260"/>
      <c r="AB54" s="2260"/>
      <c r="AC54" s="2260"/>
      <c r="AD54" s="2260"/>
      <c r="AE54" s="2260"/>
      <c r="AF54" s="2260"/>
      <c r="AG54" s="2260"/>
      <c r="AH54" s="2261"/>
      <c r="AI54" s="2201"/>
      <c r="AJ54" s="2202"/>
      <c r="AK54" s="2203"/>
      <c r="AL54" s="1227"/>
    </row>
    <row r="55" spans="1:38" ht="18" customHeight="1">
      <c r="A55" s="2190"/>
      <c r="B55" s="2281"/>
      <c r="C55" s="2213"/>
      <c r="D55" s="2213"/>
      <c r="E55" s="2213"/>
      <c r="F55" s="2213"/>
      <c r="G55" s="2213"/>
      <c r="H55" s="2213"/>
      <c r="I55" s="2213"/>
      <c r="J55" s="2214"/>
      <c r="K55" s="2262"/>
      <c r="L55" s="2263"/>
      <c r="M55" s="2264"/>
      <c r="N55" s="2265"/>
      <c r="O55" s="2266"/>
      <c r="P55" s="2266"/>
      <c r="Q55" s="2266"/>
      <c r="R55" s="2266"/>
      <c r="S55" s="2266"/>
      <c r="T55" s="2266"/>
      <c r="U55" s="2266"/>
      <c r="V55" s="2266"/>
      <c r="W55" s="2266"/>
      <c r="X55" s="2266"/>
      <c r="Y55" s="2266"/>
      <c r="Z55" s="2266"/>
      <c r="AA55" s="2266"/>
      <c r="AB55" s="2266"/>
      <c r="AC55" s="2266"/>
      <c r="AD55" s="2266"/>
      <c r="AE55" s="2266"/>
      <c r="AF55" s="2266"/>
      <c r="AG55" s="2266"/>
      <c r="AH55" s="2267"/>
      <c r="AI55" s="2268"/>
      <c r="AJ55" s="2269"/>
      <c r="AK55" s="2270"/>
      <c r="AL55" s="1227"/>
    </row>
    <row r="56" spans="1:38" ht="18" customHeight="1">
      <c r="A56" s="2190"/>
      <c r="B56" s="2232" t="s">
        <v>556</v>
      </c>
      <c r="C56" s="2209"/>
      <c r="D56" s="2209"/>
      <c r="E56" s="2209"/>
      <c r="F56" s="2209"/>
      <c r="G56" s="2233">
        <f>SUM(N56,T56,Z56,AF56)</f>
        <v>0</v>
      </c>
      <c r="H56" s="2233"/>
      <c r="I56" s="2233"/>
      <c r="J56" s="2234"/>
      <c r="K56" s="2219" t="s">
        <v>376</v>
      </c>
      <c r="L56" s="2199"/>
      <c r="M56" s="2199"/>
      <c r="N56" s="2241">
        <f>SUM(AI31:AK40)</f>
        <v>0</v>
      </c>
      <c r="O56" s="2241"/>
      <c r="P56" s="2242"/>
      <c r="Q56" s="2219" t="s">
        <v>377</v>
      </c>
      <c r="R56" s="2199"/>
      <c r="S56" s="2199"/>
      <c r="T56" s="2241">
        <f>SUM(AI41:AK50)</f>
        <v>0</v>
      </c>
      <c r="U56" s="2241"/>
      <c r="V56" s="2242"/>
      <c r="W56" s="2219" t="s">
        <v>380</v>
      </c>
      <c r="X56" s="2199"/>
      <c r="Y56" s="2199"/>
      <c r="Z56" s="2241">
        <f>AI51</f>
        <v>0</v>
      </c>
      <c r="AA56" s="2241"/>
      <c r="AB56" s="2242"/>
      <c r="AC56" s="2219" t="s">
        <v>500</v>
      </c>
      <c r="AD56" s="2199"/>
      <c r="AE56" s="2199"/>
      <c r="AF56" s="2241">
        <f>SUM(AI52:AK55)</f>
        <v>0</v>
      </c>
      <c r="AG56" s="2241"/>
      <c r="AH56" s="2242"/>
      <c r="AI56" s="2247"/>
      <c r="AJ56" s="2248"/>
      <c r="AK56" s="2249"/>
      <c r="AL56" s="1193"/>
    </row>
    <row r="57" spans="1:38" ht="18" customHeight="1">
      <c r="A57" s="2190"/>
      <c r="B57" s="2235" t="s">
        <v>1198</v>
      </c>
      <c r="C57" s="2236"/>
      <c r="D57" s="2236"/>
      <c r="E57" s="2236"/>
      <c r="F57" s="2237">
        <v>0</v>
      </c>
      <c r="G57" s="2237"/>
      <c r="H57" s="2237"/>
      <c r="I57" s="1229" t="s">
        <v>1199</v>
      </c>
      <c r="J57" s="1230"/>
      <c r="K57" s="2220"/>
      <c r="L57" s="2221"/>
      <c r="M57" s="2221"/>
      <c r="N57" s="2243"/>
      <c r="O57" s="2243"/>
      <c r="P57" s="2244"/>
      <c r="Q57" s="2220"/>
      <c r="R57" s="2221"/>
      <c r="S57" s="2221"/>
      <c r="T57" s="2243"/>
      <c r="U57" s="2243"/>
      <c r="V57" s="2244"/>
      <c r="W57" s="2220"/>
      <c r="X57" s="2221"/>
      <c r="Y57" s="2221"/>
      <c r="Z57" s="2243"/>
      <c r="AA57" s="2243"/>
      <c r="AB57" s="2244"/>
      <c r="AC57" s="2220"/>
      <c r="AD57" s="2221"/>
      <c r="AE57" s="2221"/>
      <c r="AF57" s="2243"/>
      <c r="AG57" s="2243"/>
      <c r="AH57" s="2244"/>
      <c r="AI57" s="2250"/>
      <c r="AJ57" s="2251"/>
      <c r="AK57" s="2252"/>
      <c r="AL57" s="1193"/>
    </row>
    <row r="58" spans="1:38" ht="18" customHeight="1">
      <c r="A58" s="2190"/>
      <c r="B58" s="2238" t="s">
        <v>1200</v>
      </c>
      <c r="C58" s="2239"/>
      <c r="D58" s="2239"/>
      <c r="E58" s="2239"/>
      <c r="F58" s="2239"/>
      <c r="G58" s="2239"/>
      <c r="H58" s="2239"/>
      <c r="I58" s="2239"/>
      <c r="J58" s="2240"/>
      <c r="K58" s="2222"/>
      <c r="L58" s="2223"/>
      <c r="M58" s="2223"/>
      <c r="N58" s="2245"/>
      <c r="O58" s="2245"/>
      <c r="P58" s="2246"/>
      <c r="Q58" s="2222"/>
      <c r="R58" s="2223"/>
      <c r="S58" s="2223"/>
      <c r="T58" s="2245"/>
      <c r="U58" s="2245"/>
      <c r="V58" s="2246"/>
      <c r="W58" s="2222"/>
      <c r="X58" s="2223"/>
      <c r="Y58" s="2223"/>
      <c r="Z58" s="2245"/>
      <c r="AA58" s="2245"/>
      <c r="AB58" s="2246"/>
      <c r="AC58" s="2222"/>
      <c r="AD58" s="2223"/>
      <c r="AE58" s="2223"/>
      <c r="AF58" s="2245"/>
      <c r="AG58" s="2245"/>
      <c r="AH58" s="2246"/>
      <c r="AI58" s="2253"/>
      <c r="AJ58" s="2254"/>
      <c r="AK58" s="2255"/>
      <c r="AL58" s="1193"/>
    </row>
    <row r="59" spans="1:38" ht="18" customHeight="1">
      <c r="A59" s="2190"/>
      <c r="B59" s="2209" t="s">
        <v>381</v>
      </c>
      <c r="C59" s="2209"/>
      <c r="D59" s="2209"/>
      <c r="E59" s="2209"/>
      <c r="F59" s="2209"/>
      <c r="G59" s="2209"/>
      <c r="H59" s="2209"/>
      <c r="I59" s="2209"/>
      <c r="J59" s="2210"/>
      <c r="K59" s="2215" t="s">
        <v>711</v>
      </c>
      <c r="L59" s="2216"/>
      <c r="M59" s="2216"/>
      <c r="N59" s="1231"/>
      <c r="O59" s="1232"/>
      <c r="P59" s="1233"/>
      <c r="Q59" s="1233"/>
      <c r="R59" s="1233"/>
      <c r="S59" s="1233"/>
      <c r="T59" s="1233"/>
      <c r="U59" s="1233"/>
      <c r="V59" s="1234"/>
      <c r="W59" s="1234"/>
      <c r="X59" s="1234"/>
      <c r="Y59" s="2217">
        <v>6000</v>
      </c>
      <c r="Z59" s="2217"/>
      <c r="AA59" s="2217"/>
      <c r="AB59" s="2218"/>
      <c r="AC59" s="2219" t="s">
        <v>175</v>
      </c>
      <c r="AD59" s="2199"/>
      <c r="AE59" s="2199"/>
      <c r="AF59" s="2199"/>
      <c r="AG59" s="2224">
        <f>Y59+Y60</f>
        <v>13500</v>
      </c>
      <c r="AH59" s="2224"/>
      <c r="AI59" s="2224"/>
      <c r="AJ59" s="2224"/>
      <c r="AK59" s="2225"/>
      <c r="AL59" s="1235"/>
    </row>
    <row r="60" spans="1:38" ht="27" customHeight="1">
      <c r="A60" s="2190"/>
      <c r="B60" s="2211"/>
      <c r="C60" s="2211"/>
      <c r="D60" s="2211"/>
      <c r="E60" s="2211"/>
      <c r="F60" s="2211"/>
      <c r="G60" s="2211"/>
      <c r="H60" s="2211"/>
      <c r="I60" s="2211"/>
      <c r="J60" s="2212"/>
      <c r="K60" s="2230" t="s">
        <v>382</v>
      </c>
      <c r="L60" s="2231"/>
      <c r="M60" s="2231"/>
      <c r="N60" s="2179" t="s">
        <v>1482</v>
      </c>
      <c r="O60" s="2180"/>
      <c r="P60" s="2180"/>
      <c r="Q60" s="2180"/>
      <c r="R60" s="2180"/>
      <c r="S60" s="2180"/>
      <c r="T60" s="2180"/>
      <c r="U60" s="2180"/>
      <c r="V60" s="2180"/>
      <c r="W60" s="2180"/>
      <c r="X60" s="1236" t="s">
        <v>549</v>
      </c>
      <c r="Y60" s="2181">
        <v>7500</v>
      </c>
      <c r="Z60" s="2181"/>
      <c r="AA60" s="2181"/>
      <c r="AB60" s="2182"/>
      <c r="AC60" s="2220"/>
      <c r="AD60" s="2221"/>
      <c r="AE60" s="2221"/>
      <c r="AF60" s="2221"/>
      <c r="AG60" s="2226"/>
      <c r="AH60" s="2226"/>
      <c r="AI60" s="2226"/>
      <c r="AJ60" s="2226"/>
      <c r="AK60" s="2227"/>
      <c r="AL60" s="1235"/>
    </row>
    <row r="61" spans="1:38" ht="18" customHeight="1">
      <c r="A61" s="2191"/>
      <c r="B61" s="2213"/>
      <c r="C61" s="2213"/>
      <c r="D61" s="2213"/>
      <c r="E61" s="2213"/>
      <c r="F61" s="2213"/>
      <c r="G61" s="2213"/>
      <c r="H61" s="2213"/>
      <c r="I61" s="2213"/>
      <c r="J61" s="2214"/>
      <c r="K61" s="1237" t="s">
        <v>383</v>
      </c>
      <c r="L61" s="1238"/>
      <c r="M61" s="1238"/>
      <c r="N61" s="2183" t="s">
        <v>1329</v>
      </c>
      <c r="O61" s="2183"/>
      <c r="P61" s="2183"/>
      <c r="Q61" s="2183"/>
      <c r="R61" s="2183"/>
      <c r="S61" s="2183"/>
      <c r="T61" s="2183"/>
      <c r="U61" s="2183"/>
      <c r="V61" s="2183"/>
      <c r="W61" s="2183"/>
      <c r="X61" s="2183"/>
      <c r="Y61" s="2183"/>
      <c r="Z61" s="2183"/>
      <c r="AA61" s="2183"/>
      <c r="AB61" s="1239" t="s">
        <v>549</v>
      </c>
      <c r="AC61" s="2222"/>
      <c r="AD61" s="2223"/>
      <c r="AE61" s="2223"/>
      <c r="AF61" s="2223"/>
      <c r="AG61" s="2228"/>
      <c r="AH61" s="2228"/>
      <c r="AI61" s="2228"/>
      <c r="AJ61" s="2228"/>
      <c r="AK61" s="2229"/>
      <c r="AL61" s="1235"/>
    </row>
    <row r="62" spans="1:38" ht="18" customHeight="1">
      <c r="A62" s="2184" t="s">
        <v>714</v>
      </c>
      <c r="B62" s="2408" t="s">
        <v>384</v>
      </c>
      <c r="C62" s="2409"/>
      <c r="D62" s="2409"/>
      <c r="E62" s="2409"/>
      <c r="F62" s="2409"/>
      <c r="G62" s="2409"/>
      <c r="H62" s="2409"/>
      <c r="I62" s="2409"/>
      <c r="J62" s="2410"/>
      <c r="K62" s="1240"/>
      <c r="L62" s="2187" t="s">
        <v>715</v>
      </c>
      <c r="M62" s="2188"/>
      <c r="N62" s="2188"/>
      <c r="O62" s="2188"/>
      <c r="P62" s="2188"/>
      <c r="Q62" s="2188"/>
      <c r="R62" s="2188"/>
      <c r="S62" s="2188"/>
      <c r="T62" s="2188"/>
      <c r="U62" s="2189"/>
      <c r="V62" s="1241" t="s">
        <v>717</v>
      </c>
      <c r="W62" s="2187" t="s">
        <v>716</v>
      </c>
      <c r="X62" s="2188"/>
      <c r="Y62" s="2188"/>
      <c r="Z62" s="2188"/>
      <c r="AA62" s="2188"/>
      <c r="AB62" s="2188"/>
      <c r="AC62" s="2188"/>
      <c r="AD62" s="2188"/>
      <c r="AE62" s="2188"/>
      <c r="AF62" s="2188"/>
      <c r="AG62" s="2188"/>
      <c r="AH62" s="2188"/>
      <c r="AI62" s="2188"/>
      <c r="AJ62" s="2188"/>
      <c r="AK62" s="2189"/>
      <c r="AL62" s="1235"/>
    </row>
    <row r="63" spans="1:38" ht="18" customHeight="1">
      <c r="A63" s="2185"/>
      <c r="B63" s="2192"/>
      <c r="C63" s="2193"/>
      <c r="D63" s="2193"/>
      <c r="E63" s="2193"/>
      <c r="F63" s="2193"/>
      <c r="G63" s="2193"/>
      <c r="H63" s="2193"/>
      <c r="I63" s="2193"/>
      <c r="J63" s="2194"/>
      <c r="K63" s="1242"/>
      <c r="L63" s="2400" t="s">
        <v>1201</v>
      </c>
      <c r="M63" s="2401"/>
      <c r="N63" s="2401"/>
      <c r="O63" s="2401"/>
      <c r="P63" s="2401"/>
      <c r="Q63" s="2401"/>
      <c r="R63" s="2401"/>
      <c r="S63" s="2401"/>
      <c r="T63" s="2401"/>
      <c r="U63" s="2401"/>
      <c r="V63" s="1242" t="s">
        <v>626</v>
      </c>
      <c r="W63" s="2400" t="s">
        <v>1202</v>
      </c>
      <c r="X63" s="2401"/>
      <c r="Y63" s="2401"/>
      <c r="Z63" s="2401"/>
      <c r="AA63" s="2401"/>
      <c r="AB63" s="2401"/>
      <c r="AC63" s="2401"/>
      <c r="AD63" s="2401"/>
      <c r="AE63" s="2401"/>
      <c r="AF63" s="2402"/>
      <c r="AG63" s="2403" t="s">
        <v>1203</v>
      </c>
      <c r="AH63" s="2404"/>
      <c r="AI63" s="2405">
        <v>25</v>
      </c>
      <c r="AJ63" s="2406"/>
      <c r="AK63" s="2407"/>
      <c r="AL63" s="1235"/>
    </row>
    <row r="64" spans="1:38" ht="27.95" customHeight="1">
      <c r="A64" s="2185"/>
      <c r="B64" s="2167" t="s">
        <v>385</v>
      </c>
      <c r="C64" s="2168"/>
      <c r="D64" s="2168"/>
      <c r="E64" s="2168"/>
      <c r="F64" s="2168"/>
      <c r="G64" s="2168"/>
      <c r="H64" s="2168"/>
      <c r="I64" s="2168"/>
      <c r="J64" s="2169"/>
      <c r="K64" s="2170"/>
      <c r="L64" s="2171"/>
      <c r="M64" s="2171"/>
      <c r="N64" s="2171"/>
      <c r="O64" s="2171"/>
      <c r="P64" s="2171"/>
      <c r="Q64" s="2171"/>
      <c r="R64" s="2171"/>
      <c r="S64" s="2171"/>
      <c r="T64" s="2171"/>
      <c r="U64" s="2171"/>
      <c r="V64" s="2171"/>
      <c r="W64" s="2171"/>
      <c r="X64" s="2171"/>
      <c r="Y64" s="2171"/>
      <c r="Z64" s="2171"/>
      <c r="AA64" s="2171"/>
      <c r="AB64" s="2171"/>
      <c r="AC64" s="2171"/>
      <c r="AD64" s="2171"/>
      <c r="AE64" s="2171"/>
      <c r="AF64" s="2171"/>
      <c r="AG64" s="2171"/>
      <c r="AH64" s="2171"/>
      <c r="AI64" s="2171"/>
      <c r="AJ64" s="2171"/>
      <c r="AK64" s="2172"/>
      <c r="AL64" s="1243"/>
    </row>
    <row r="65" spans="1:38" ht="27.95" customHeight="1" thickBot="1">
      <c r="A65" s="2186"/>
      <c r="B65" s="2173" t="s">
        <v>386</v>
      </c>
      <c r="C65" s="2174"/>
      <c r="D65" s="2174"/>
      <c r="E65" s="2174"/>
      <c r="F65" s="2174"/>
      <c r="G65" s="2174"/>
      <c r="H65" s="2174"/>
      <c r="I65" s="2174"/>
      <c r="J65" s="2175"/>
      <c r="K65" s="2176"/>
      <c r="L65" s="2177"/>
      <c r="M65" s="2177"/>
      <c r="N65" s="2177"/>
      <c r="O65" s="2177"/>
      <c r="P65" s="2177"/>
      <c r="Q65" s="2177"/>
      <c r="R65" s="2177"/>
      <c r="S65" s="2177"/>
      <c r="T65" s="2177"/>
      <c r="U65" s="2177"/>
      <c r="V65" s="2177"/>
      <c r="W65" s="2177"/>
      <c r="X65" s="2177"/>
      <c r="Y65" s="2177"/>
      <c r="Z65" s="2177"/>
      <c r="AA65" s="2177"/>
      <c r="AB65" s="2177"/>
      <c r="AC65" s="2177"/>
      <c r="AD65" s="2177"/>
      <c r="AE65" s="2177"/>
      <c r="AF65" s="2177"/>
      <c r="AG65" s="2177"/>
      <c r="AH65" s="2177"/>
      <c r="AI65" s="2177"/>
      <c r="AJ65" s="2177"/>
      <c r="AK65" s="2178"/>
      <c r="AL65" s="1243"/>
    </row>
    <row r="66" spans="1:38" ht="12" customHeight="1">
      <c r="A66" s="1244" t="s">
        <v>557</v>
      </c>
      <c r="B66" s="1221"/>
      <c r="C66" s="1221"/>
      <c r="D66" s="1221"/>
      <c r="E66" s="1221"/>
      <c r="F66" s="1221"/>
      <c r="G66" s="1221"/>
      <c r="H66" s="1221"/>
      <c r="I66" s="1221"/>
      <c r="J66" s="1221"/>
      <c r="K66" s="1221"/>
      <c r="L66" s="1221"/>
      <c r="M66" s="1221"/>
      <c r="N66" s="1221"/>
      <c r="O66" s="1221"/>
      <c r="P66" s="1221"/>
      <c r="Q66" s="1221"/>
      <c r="R66" s="1221"/>
      <c r="S66" s="1221"/>
      <c r="T66" s="1221"/>
      <c r="U66" s="1221"/>
      <c r="V66" s="1221"/>
      <c r="W66" s="1221"/>
      <c r="X66" s="1221"/>
      <c r="Y66" s="1221"/>
      <c r="Z66" s="1221"/>
      <c r="AA66" s="1221"/>
      <c r="AB66" s="1245"/>
      <c r="AC66" s="1245"/>
      <c r="AD66" s="1245"/>
      <c r="AE66" s="1245"/>
      <c r="AF66" s="1245"/>
      <c r="AG66" s="1245"/>
      <c r="AH66" s="1245"/>
      <c r="AI66" s="1245"/>
      <c r="AJ66" s="1245"/>
      <c r="AK66" s="1245"/>
      <c r="AL66" s="1246"/>
    </row>
    <row r="67" spans="1:38" ht="12" customHeight="1">
      <c r="A67" s="1244" t="s">
        <v>833</v>
      </c>
      <c r="B67" s="1221"/>
      <c r="C67" s="1221"/>
      <c r="D67" s="1221"/>
      <c r="E67" s="1221"/>
      <c r="F67" s="1221"/>
      <c r="G67" s="1221"/>
      <c r="H67" s="1221"/>
      <c r="I67" s="1221"/>
      <c r="J67" s="1221"/>
      <c r="K67" s="1221"/>
      <c r="L67" s="1221"/>
      <c r="M67" s="1221"/>
      <c r="N67" s="1221"/>
      <c r="O67" s="1221"/>
      <c r="P67" s="1221"/>
      <c r="Q67" s="1221"/>
      <c r="R67" s="1221"/>
      <c r="S67" s="1221"/>
      <c r="T67" s="1221"/>
      <c r="U67" s="1221"/>
      <c r="V67" s="1221"/>
      <c r="W67" s="1221"/>
      <c r="X67" s="1221"/>
      <c r="Y67" s="1221"/>
      <c r="Z67" s="1221"/>
      <c r="AA67" s="1221"/>
      <c r="AB67" s="1245"/>
      <c r="AC67" s="1245"/>
      <c r="AD67" s="1245"/>
      <c r="AE67" s="1245"/>
      <c r="AF67" s="1245"/>
      <c r="AG67" s="1245"/>
      <c r="AH67" s="1245"/>
      <c r="AI67" s="1245"/>
      <c r="AJ67" s="1245"/>
      <c r="AK67" s="1245"/>
      <c r="AL67" s="1246"/>
    </row>
    <row r="68" spans="1:38" ht="12" customHeight="1">
      <c r="A68" s="1244" t="s">
        <v>834</v>
      </c>
      <c r="B68" s="1221"/>
      <c r="C68" s="1221"/>
      <c r="D68" s="1221"/>
      <c r="E68" s="1221"/>
      <c r="F68" s="1221"/>
      <c r="G68" s="1221"/>
      <c r="H68" s="1221"/>
      <c r="I68" s="1221"/>
      <c r="J68" s="1221"/>
      <c r="K68" s="1221"/>
      <c r="L68" s="1221"/>
      <c r="M68" s="1221"/>
      <c r="N68" s="1221"/>
      <c r="O68" s="1221"/>
      <c r="P68" s="1221"/>
      <c r="Q68" s="1221"/>
      <c r="R68" s="1221"/>
      <c r="S68" s="1221"/>
      <c r="T68" s="1221"/>
      <c r="U68" s="1221"/>
      <c r="V68" s="1221"/>
      <c r="W68" s="1221"/>
      <c r="X68" s="1221"/>
      <c r="Y68" s="1221"/>
      <c r="Z68" s="1221"/>
      <c r="AA68" s="1221"/>
      <c r="AB68" s="1245"/>
      <c r="AC68" s="1245"/>
      <c r="AD68" s="1245"/>
      <c r="AE68" s="1245"/>
      <c r="AF68" s="1245"/>
      <c r="AG68" s="1245"/>
      <c r="AH68" s="1245"/>
      <c r="AI68" s="1245"/>
      <c r="AJ68" s="1245"/>
      <c r="AK68" s="1245"/>
      <c r="AL68" s="1246"/>
    </row>
    <row r="69" spans="1:38" ht="12" customHeight="1">
      <c r="A69" s="1244" t="s">
        <v>176</v>
      </c>
      <c r="B69" s="1221"/>
      <c r="C69" s="1221"/>
      <c r="D69" s="1221"/>
      <c r="E69" s="1221"/>
      <c r="F69" s="1221"/>
      <c r="G69" s="1221"/>
      <c r="H69" s="1221"/>
      <c r="I69" s="1221"/>
      <c r="J69" s="1221"/>
      <c r="K69" s="1221"/>
      <c r="L69" s="1221"/>
      <c r="M69" s="1221"/>
      <c r="N69" s="1221"/>
      <c r="O69" s="1221"/>
      <c r="P69" s="1221"/>
      <c r="Q69" s="1221"/>
      <c r="R69" s="1221"/>
      <c r="S69" s="1221"/>
      <c r="T69" s="1221"/>
      <c r="U69" s="1221"/>
      <c r="V69" s="1221"/>
      <c r="W69" s="1221"/>
      <c r="X69" s="1221"/>
      <c r="Y69" s="1221"/>
      <c r="Z69" s="1221"/>
      <c r="AA69" s="1221"/>
      <c r="AB69" s="1245"/>
      <c r="AC69" s="1245"/>
      <c r="AD69" s="1245"/>
      <c r="AE69" s="1245"/>
      <c r="AF69" s="1245"/>
      <c r="AG69" s="1245"/>
      <c r="AH69" s="1245"/>
      <c r="AI69" s="1245"/>
      <c r="AJ69" s="1245"/>
      <c r="AK69" s="1245"/>
      <c r="AL69" s="1246"/>
    </row>
    <row r="70" spans="1:38" ht="12" customHeight="1">
      <c r="A70" s="1244" t="s">
        <v>835</v>
      </c>
      <c r="B70" s="1221"/>
      <c r="C70" s="1221"/>
      <c r="D70" s="1221"/>
      <c r="E70" s="1221"/>
      <c r="F70" s="1221"/>
      <c r="G70" s="1221"/>
      <c r="H70" s="1221"/>
      <c r="I70" s="1221"/>
      <c r="J70" s="1221"/>
      <c r="K70" s="1221"/>
      <c r="L70" s="1221"/>
      <c r="M70" s="1221"/>
      <c r="N70" s="1221"/>
      <c r="O70" s="1221"/>
      <c r="P70" s="1221"/>
      <c r="Q70" s="1221"/>
      <c r="R70" s="1221"/>
      <c r="S70" s="1221"/>
      <c r="T70" s="1221"/>
      <c r="U70" s="1221"/>
      <c r="V70" s="1221"/>
      <c r="W70" s="1221"/>
      <c r="X70" s="1221"/>
      <c r="Y70" s="1221"/>
      <c r="Z70" s="1221"/>
      <c r="AA70" s="1221"/>
      <c r="AB70" s="1245"/>
      <c r="AC70" s="1245"/>
      <c r="AD70" s="1245"/>
      <c r="AE70" s="1245"/>
      <c r="AF70" s="1245"/>
      <c r="AG70" s="1245"/>
      <c r="AH70" s="1245"/>
      <c r="AI70" s="1245"/>
      <c r="AJ70" s="1245"/>
      <c r="AK70" s="1245"/>
      <c r="AL70" s="1246"/>
    </row>
    <row r="71" spans="1:38" ht="12" customHeight="1">
      <c r="A71" s="1244" t="s">
        <v>832</v>
      </c>
      <c r="B71" s="1221"/>
      <c r="C71" s="1221"/>
      <c r="D71" s="1221"/>
      <c r="E71" s="1221"/>
      <c r="F71" s="1221"/>
      <c r="G71" s="1221"/>
      <c r="H71" s="1221"/>
      <c r="I71" s="1221"/>
      <c r="J71" s="1221"/>
      <c r="K71" s="1221"/>
      <c r="L71" s="1221"/>
      <c r="M71" s="1221"/>
      <c r="N71" s="1221"/>
      <c r="O71" s="1221"/>
      <c r="P71" s="1221"/>
      <c r="Q71" s="1221"/>
      <c r="R71" s="1221"/>
      <c r="S71" s="1221"/>
      <c r="T71" s="1221"/>
      <c r="U71" s="1221"/>
      <c r="V71" s="1221"/>
      <c r="W71" s="1221"/>
      <c r="X71" s="1221"/>
      <c r="Y71" s="1221"/>
      <c r="Z71" s="1221"/>
      <c r="AA71" s="1221"/>
      <c r="AB71" s="1245"/>
      <c r="AC71" s="1245"/>
      <c r="AD71" s="1245"/>
      <c r="AE71" s="1245"/>
      <c r="AF71" s="1245"/>
      <c r="AG71" s="1245"/>
      <c r="AH71" s="1245"/>
      <c r="AI71" s="1245"/>
      <c r="AJ71" s="1245"/>
      <c r="AK71" s="1245"/>
      <c r="AL71" s="1246"/>
    </row>
    <row r="72" spans="1:38" ht="12" customHeight="1">
      <c r="A72" s="1247" t="s">
        <v>1328</v>
      </c>
    </row>
  </sheetData>
  <sheetProtection sheet="1" objects="1" scenarios="1"/>
  <mergeCells count="204">
    <mergeCell ref="L63:U63"/>
    <mergeCell ref="W63:AF63"/>
    <mergeCell ref="AG63:AH63"/>
    <mergeCell ref="AI63:AK63"/>
    <mergeCell ref="B62:J63"/>
    <mergeCell ref="A26:AG26"/>
    <mergeCell ref="AI26:AK26"/>
    <mergeCell ref="C35:J35"/>
    <mergeCell ref="K35:AH35"/>
    <mergeCell ref="AI35:AK35"/>
    <mergeCell ref="AI30:AK30"/>
    <mergeCell ref="B31:B40"/>
    <mergeCell ref="C31:J31"/>
    <mergeCell ref="K31:AH31"/>
    <mergeCell ref="AI31:AK31"/>
    <mergeCell ref="C32:J32"/>
    <mergeCell ref="K32:AH32"/>
    <mergeCell ref="AI32:AK32"/>
    <mergeCell ref="C33:J33"/>
    <mergeCell ref="K33:AH33"/>
    <mergeCell ref="C38:J38"/>
    <mergeCell ref="K38:AH38"/>
    <mergeCell ref="AI38:AK38"/>
    <mergeCell ref="C39:J39"/>
    <mergeCell ref="AL8:AL12"/>
    <mergeCell ref="A9:E10"/>
    <mergeCell ref="F9:X9"/>
    <mergeCell ref="A11:E11"/>
    <mergeCell ref="F11:K11"/>
    <mergeCell ref="M11:R11"/>
    <mergeCell ref="A12:E12"/>
    <mergeCell ref="F12:K12"/>
    <mergeCell ref="L12:X12"/>
    <mergeCell ref="A13:E13"/>
    <mergeCell ref="G13:K13"/>
    <mergeCell ref="M13:Q13"/>
    <mergeCell ref="S13:U13"/>
    <mergeCell ref="V13:AF13"/>
    <mergeCell ref="AC15:AE15"/>
    <mergeCell ref="AF15:AG15"/>
    <mergeCell ref="AH15:AI15"/>
    <mergeCell ref="A16:E16"/>
    <mergeCell ref="Y16:AA16"/>
    <mergeCell ref="AB16:AD16"/>
    <mergeCell ref="A14:E14"/>
    <mergeCell ref="F14:K14"/>
    <mergeCell ref="M14:X14"/>
    <mergeCell ref="A15:E15"/>
    <mergeCell ref="F15:K15"/>
    <mergeCell ref="M15:R15"/>
    <mergeCell ref="V15:W15"/>
    <mergeCell ref="A2:AK2"/>
    <mergeCell ref="A3:E3"/>
    <mergeCell ref="F3:R3"/>
    <mergeCell ref="A5:E8"/>
    <mergeCell ref="G5:J5"/>
    <mergeCell ref="L5:T5"/>
    <mergeCell ref="G6:J6"/>
    <mergeCell ref="L6:T6"/>
    <mergeCell ref="G8:L8"/>
    <mergeCell ref="N8:R8"/>
    <mergeCell ref="T8:X8"/>
    <mergeCell ref="Y8:AK12"/>
    <mergeCell ref="Y5:AK7"/>
    <mergeCell ref="G7:L7"/>
    <mergeCell ref="N7:R7"/>
    <mergeCell ref="T7:X7"/>
    <mergeCell ref="A17:E17"/>
    <mergeCell ref="F17:AK17"/>
    <mergeCell ref="A18:E19"/>
    <mergeCell ref="G18:K18"/>
    <mergeCell ref="M18:S18"/>
    <mergeCell ref="U18:Z18"/>
    <mergeCell ref="AB18:AG18"/>
    <mergeCell ref="G19:K19"/>
    <mergeCell ref="M19:S19"/>
    <mergeCell ref="X19:AG19"/>
    <mergeCell ref="A20:E20"/>
    <mergeCell ref="F20:AK20"/>
    <mergeCell ref="A21:E25"/>
    <mergeCell ref="F21:G21"/>
    <mergeCell ref="H21:T21"/>
    <mergeCell ref="U21:X21"/>
    <mergeCell ref="Y21:AF21"/>
    <mergeCell ref="F24:G24"/>
    <mergeCell ref="H24:T24"/>
    <mergeCell ref="U24:X24"/>
    <mergeCell ref="AL21:AL25"/>
    <mergeCell ref="F22:G22"/>
    <mergeCell ref="H22:T22"/>
    <mergeCell ref="U22:X22"/>
    <mergeCell ref="Y22:AF22"/>
    <mergeCell ref="F23:G23"/>
    <mergeCell ref="H23:T23"/>
    <mergeCell ref="U23:X23"/>
    <mergeCell ref="Y23:AF23"/>
    <mergeCell ref="Y24:AF24"/>
    <mergeCell ref="F25:G25"/>
    <mergeCell ref="H25:T25"/>
    <mergeCell ref="U25:X25"/>
    <mergeCell ref="Y25:AF25"/>
    <mergeCell ref="K39:AH39"/>
    <mergeCell ref="AI39:AK39"/>
    <mergeCell ref="C36:J36"/>
    <mergeCell ref="K36:AH36"/>
    <mergeCell ref="AI36:AK36"/>
    <mergeCell ref="C37:J37"/>
    <mergeCell ref="K37:AH37"/>
    <mergeCell ref="AI37:AK37"/>
    <mergeCell ref="C40:J40"/>
    <mergeCell ref="K40:AH40"/>
    <mergeCell ref="AI40:AK40"/>
    <mergeCell ref="B41:B50"/>
    <mergeCell ref="C41:J41"/>
    <mergeCell ref="K41:AH41"/>
    <mergeCell ref="AI41:AK41"/>
    <mergeCell ref="C42:J42"/>
    <mergeCell ref="K42:AH42"/>
    <mergeCell ref="AI42:AK42"/>
    <mergeCell ref="C45:J45"/>
    <mergeCell ref="K45:AH45"/>
    <mergeCell ref="AI45:AK45"/>
    <mergeCell ref="C46:J46"/>
    <mergeCell ref="K46:AH46"/>
    <mergeCell ref="AI46:AK46"/>
    <mergeCell ref="C43:J43"/>
    <mergeCell ref="K43:AH43"/>
    <mergeCell ref="AI43:AK43"/>
    <mergeCell ref="C44:J44"/>
    <mergeCell ref="K44:AH44"/>
    <mergeCell ref="AI44:AK44"/>
    <mergeCell ref="C49:J49"/>
    <mergeCell ref="K49:AH49"/>
    <mergeCell ref="AI49:AK49"/>
    <mergeCell ref="C50:J50"/>
    <mergeCell ref="K50:AH50"/>
    <mergeCell ref="AI50:AK50"/>
    <mergeCell ref="C47:J47"/>
    <mergeCell ref="K47:AH47"/>
    <mergeCell ref="AI47:AK47"/>
    <mergeCell ref="C48:J48"/>
    <mergeCell ref="K48:AH48"/>
    <mergeCell ref="AI48:AK48"/>
    <mergeCell ref="N53:AH53"/>
    <mergeCell ref="AI53:AK53"/>
    <mergeCell ref="K54:M54"/>
    <mergeCell ref="N54:AH54"/>
    <mergeCell ref="AI54:AK54"/>
    <mergeCell ref="K55:M55"/>
    <mergeCell ref="N55:AH55"/>
    <mergeCell ref="AI55:AK55"/>
    <mergeCell ref="B51:J51"/>
    <mergeCell ref="L51:O51"/>
    <mergeCell ref="Q51:T51"/>
    <mergeCell ref="U51:AH51"/>
    <mergeCell ref="AI51:AK51"/>
    <mergeCell ref="B52:J55"/>
    <mergeCell ref="K52:M52"/>
    <mergeCell ref="N52:AH52"/>
    <mergeCell ref="AI52:AK52"/>
    <mergeCell ref="K53:M53"/>
    <mergeCell ref="K59:M59"/>
    <mergeCell ref="Y59:AB59"/>
    <mergeCell ref="AC59:AF61"/>
    <mergeCell ref="AG59:AK61"/>
    <mergeCell ref="K60:M60"/>
    <mergeCell ref="B56:F56"/>
    <mergeCell ref="G56:J56"/>
    <mergeCell ref="B57:E57"/>
    <mergeCell ref="F57:H57"/>
    <mergeCell ref="B58:J58"/>
    <mergeCell ref="K56:M58"/>
    <mergeCell ref="N56:P58"/>
    <mergeCell ref="Q56:S58"/>
    <mergeCell ref="T56:V58"/>
    <mergeCell ref="W56:Y58"/>
    <mergeCell ref="Z56:AB58"/>
    <mergeCell ref="AC56:AE58"/>
    <mergeCell ref="AF56:AH58"/>
    <mergeCell ref="AI56:AK58"/>
    <mergeCell ref="A27:AG27"/>
    <mergeCell ref="AI27:AK27"/>
    <mergeCell ref="A28:AG28"/>
    <mergeCell ref="AI28:AK28"/>
    <mergeCell ref="B64:J64"/>
    <mergeCell ref="K64:AK64"/>
    <mergeCell ref="B65:J65"/>
    <mergeCell ref="K65:AK65"/>
    <mergeCell ref="N60:W60"/>
    <mergeCell ref="Y60:AB60"/>
    <mergeCell ref="N61:AA61"/>
    <mergeCell ref="A62:A65"/>
    <mergeCell ref="L62:U62"/>
    <mergeCell ref="W62:AK62"/>
    <mergeCell ref="A29:A61"/>
    <mergeCell ref="B29:E29"/>
    <mergeCell ref="F29:AK29"/>
    <mergeCell ref="B30:J30"/>
    <mergeCell ref="K30:AH30"/>
    <mergeCell ref="AI33:AK33"/>
    <mergeCell ref="C34:J34"/>
    <mergeCell ref="K34:AH34"/>
    <mergeCell ref="AI34:AK34"/>
    <mergeCell ref="B59:J61"/>
  </mergeCells>
  <phoneticPr fontId="14"/>
  <conditionalFormatting sqref="C31:AK50">
    <cfRule type="containsBlanks" dxfId="367" priority="10">
      <formula>LEN(TRIM(C31))=0</formula>
    </cfRule>
  </conditionalFormatting>
  <conditionalFormatting sqref="F7:F8">
    <cfRule type="containsBlanks" dxfId="366" priority="5">
      <formula>LEN(TRIM(F7))=0</formula>
    </cfRule>
  </conditionalFormatting>
  <conditionalFormatting sqref="F14:K14">
    <cfRule type="containsBlanks" dxfId="365" priority="15">
      <formula>LEN(TRIM(F14))=0</formula>
    </cfRule>
  </conditionalFormatting>
  <conditionalFormatting sqref="F20:AK20 F29:AK29 M11:R11 F11:K12 F13 L13 R13 AF15:AG15 F17:AK17 K52:AE55 AI52:AK55 Y59:AB60 N60:W60 N61:AA61 K62 K64:AK65">
    <cfRule type="containsBlanks" dxfId="364" priority="27">
      <formula>LEN(TRIM(F11))=0</formula>
    </cfRule>
  </conditionalFormatting>
  <conditionalFormatting sqref="F20:AK20">
    <cfRule type="expression" dxfId="363" priority="19">
      <formula>LEN(F20)&gt;200</formula>
    </cfRule>
  </conditionalFormatting>
  <conditionalFormatting sqref="F29:AK29">
    <cfRule type="expression" dxfId="362" priority="18">
      <formula>LEN(F29)&gt;250</formula>
    </cfRule>
  </conditionalFormatting>
  <conditionalFormatting sqref="K51 P51">
    <cfRule type="expression" dxfId="361" priority="22">
      <formula>COUNTA($K$51,$P$51)=0</formula>
    </cfRule>
  </conditionalFormatting>
  <conditionalFormatting sqref="L5:T6">
    <cfRule type="expression" dxfId="360" priority="26">
      <formula>AND(F5="✔",L5="")</formula>
    </cfRule>
  </conditionalFormatting>
  <conditionalFormatting sqref="M7:M8">
    <cfRule type="containsBlanks" dxfId="359" priority="6">
      <formula>LEN(TRIM(M7))=0</formula>
    </cfRule>
  </conditionalFormatting>
  <conditionalFormatting sqref="M11:R11 F11:K12 F14:K14">
    <cfRule type="cellIs" dxfId="358" priority="24" operator="equal">
      <formula>"令和　　年　　月　　日"</formula>
    </cfRule>
  </conditionalFormatting>
  <conditionalFormatting sqref="S7:S8">
    <cfRule type="containsBlanks" dxfId="357" priority="4">
      <formula>LEN(TRIM(S7))=0</formula>
    </cfRule>
  </conditionalFormatting>
  <conditionalFormatting sqref="V13:AF13">
    <cfRule type="expression" dxfId="356" priority="23">
      <formula>AND($R$13="✔",$V$13="")</formula>
    </cfRule>
  </conditionalFormatting>
  <conditionalFormatting sqref="Y8:AK12">
    <cfRule type="expression" dxfId="355" priority="20">
      <formula>LEN(Y8)&gt;100</formula>
    </cfRule>
    <cfRule type="expression" dxfId="354" priority="25">
      <formula>AND($L$5&lt;&gt;"00 基礎分野",$Y$8="")</formula>
    </cfRule>
  </conditionalFormatting>
  <conditionalFormatting sqref="AI63">
    <cfRule type="cellIs" dxfId="353" priority="3" operator="lessThanOrEqual">
      <formula>1</formula>
    </cfRule>
  </conditionalFormatting>
  <conditionalFormatting sqref="AI51:AK51">
    <cfRule type="expression" dxfId="352" priority="21">
      <formula>AND($P$51="✔",$AI$51="")</formula>
    </cfRule>
  </conditionalFormatting>
  <dataValidations count="8">
    <dataValidation type="list" allowBlank="1" showInputMessage="1" showErrorMessage="1" sqref="L5:T6" xr:uid="{00000000-0002-0000-0600-000000000000}">
      <formula1>訓練分野</formula1>
    </dataValidation>
    <dataValidation allowBlank="1" showInputMessage="1" showErrorMessage="1" prompt="日付形式で入力してください。" sqref="F11:K12 M11:R11 F14:K14" xr:uid="{00000000-0002-0000-0600-000001000000}"/>
    <dataValidation type="list" allowBlank="1" showInputMessage="1" showErrorMessage="1" prompt="実施する項目を選択してください。" sqref="K52:M55" xr:uid="{00000000-0002-0000-0600-000002000000}">
      <formula1>"【職場見学】,【職場体験】,【職業人講話】"</formula1>
    </dataValidation>
    <dataValidation type="list" allowBlank="1" showInputMessage="1" showErrorMessage="1" sqref="P51 M7 AA18 T18:T19 L18:L19 F18:F19 R13 L13 F13 F7 AH21:AH25 K51 S7:S8 K62:K63 V63" xr:uid="{00000000-0002-0000-0600-000003000000}">
      <formula1>"✔"</formula1>
    </dataValidation>
    <dataValidation allowBlank="1" showInputMessage="1" showErrorMessage="1" prompt="職場体験・職場見学及び企業実習先への交通費、健康診断料、補講費が必要となる場合には、別途費用が発生する旨記入してください。" sqref="N61:AA61" xr:uid="{00000000-0002-0000-0600-000004000000}"/>
    <dataValidation allowBlank="1" showInputMessage="1" showErrorMessage="1" prompt="様式第８号に記載した金額を記載してください。" sqref="Y59:AB59" xr:uid="{00000000-0002-0000-0600-000005000000}"/>
    <dataValidation type="list" allowBlank="1" showInputMessage="1" showErrorMessage="1" sqref="V62" xr:uid="{00000000-0002-0000-0600-000006000000}">
      <formula1>"✓"</formula1>
    </dataValidation>
    <dataValidation type="list" allowBlank="1" showInputMessage="1" showErrorMessage="1" sqref="AH26:AH28 F8 M8" xr:uid="{00000000-0002-0000-0600-000007000000}">
      <formula1>"○"</formula1>
    </dataValidation>
  </dataValidations>
  <printOptions horizontalCentered="1"/>
  <pageMargins left="0.62992125984251968" right="0.62992125984251968" top="0.39370078740157483" bottom="0.39370078740157483" header="0" footer="0.19685039370078741"/>
  <pageSetup paperSize="9" scale="59" orientation="portrait" r:id="rId1"/>
  <headerFooter scaleWithDoc="0"/>
  <drawing r:id="rId2"/>
  <extLst>
    <ext xmlns:x14="http://schemas.microsoft.com/office/spreadsheetml/2009/9/main" uri="{78C0D931-6437-407d-A8EE-F0AAD7539E65}">
      <x14:conditionalFormattings>
        <x14:conditionalFormatting xmlns:xm="http://schemas.microsoft.com/office/excel/2006/main">
          <x14:cfRule type="expression" priority="2" id="{96F71DD0-5B86-46E1-AA45-43F66162537A}">
            <xm:f>(様式5!$K$61="")*(様式5!$V$61="")</xm:f>
            <x14:dxf>
              <fill>
                <patternFill>
                  <bgColor rgb="FFCCFFCC"/>
                </patternFill>
              </fill>
            </x14:dxf>
          </x14:cfRule>
          <xm:sqref>K63</xm:sqref>
        </x14:conditionalFormatting>
        <x14:conditionalFormatting xmlns:xm="http://schemas.microsoft.com/office/excel/2006/main">
          <x14:cfRule type="expression" priority="1" id="{2B1FA77F-C25E-40DD-9B39-C45DF7CBBBF9}">
            <xm:f>(様式5!$K$61="")*(様式5!$V$61="")</xm:f>
            <x14:dxf>
              <fill>
                <patternFill>
                  <bgColor rgb="FFCCFFCC"/>
                </patternFill>
              </fill>
            </x14:dxf>
          </x14:cfRule>
          <xm:sqref>V63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I24"/>
  <sheetViews>
    <sheetView showGridLines="0" view="pageBreakPreview" zoomScale="85" zoomScaleNormal="100" zoomScaleSheetLayoutView="85" workbookViewId="0">
      <selection activeCell="G10" sqref="G10:K10"/>
    </sheetView>
  </sheetViews>
  <sheetFormatPr defaultColWidth="8" defaultRowHeight="13.5"/>
  <cols>
    <col min="1" max="24" width="6.75" style="539" customWidth="1"/>
    <col min="25" max="16384" width="8" style="539"/>
  </cols>
  <sheetData>
    <row r="1" spans="1:35">
      <c r="V1" s="540" t="s">
        <v>1150</v>
      </c>
    </row>
    <row r="2" spans="1:35">
      <c r="X2" s="541" t="s">
        <v>853</v>
      </c>
    </row>
    <row r="3" spans="1:35" ht="18.75">
      <c r="A3" s="2435" t="s">
        <v>854</v>
      </c>
      <c r="B3" s="2435"/>
      <c r="C3" s="2435"/>
      <c r="D3" s="2435"/>
      <c r="E3" s="2435"/>
      <c r="F3" s="2435"/>
      <c r="G3" s="2435"/>
      <c r="H3" s="2435"/>
      <c r="I3" s="2435"/>
      <c r="J3" s="2435"/>
      <c r="K3" s="2435"/>
      <c r="L3" s="2435"/>
      <c r="M3" s="2435"/>
      <c r="N3" s="2435"/>
      <c r="O3" s="2435"/>
      <c r="P3" s="2435"/>
      <c r="Q3" s="2435"/>
      <c r="R3" s="2435"/>
      <c r="S3" s="2435"/>
      <c r="T3" s="2435"/>
      <c r="U3" s="2435"/>
      <c r="V3" s="2435"/>
      <c r="W3" s="2435"/>
      <c r="X3" s="2435"/>
    </row>
    <row r="4" spans="1:35">
      <c r="T4" s="2436" t="s">
        <v>855</v>
      </c>
      <c r="U4" s="2436"/>
      <c r="V4" s="2437" t="str">
        <f>IF(様式1!O3="","",様式1!O3)</f>
        <v/>
      </c>
      <c r="W4" s="2437"/>
      <c r="X4" s="2437"/>
      <c r="Y4" s="542"/>
      <c r="Z4" s="542"/>
    </row>
    <row r="5" spans="1:35" ht="9" customHeight="1">
      <c r="Y5" s="543"/>
      <c r="Z5" s="543"/>
    </row>
    <row r="6" spans="1:35" ht="18" customHeight="1">
      <c r="A6" s="2429" t="s">
        <v>856</v>
      </c>
      <c r="B6" s="2430"/>
      <c r="C6" s="2431"/>
      <c r="D6" s="2438" t="str">
        <f>IF(様式1!L11="","",様式1!L11)</f>
        <v/>
      </c>
      <c r="E6" s="2439"/>
      <c r="F6" s="2439"/>
      <c r="G6" s="2439"/>
      <c r="H6" s="2439"/>
      <c r="I6" s="2439"/>
      <c r="J6" s="2439"/>
      <c r="K6" s="2439"/>
      <c r="L6" s="2440"/>
      <c r="M6" s="2441" t="s">
        <v>857</v>
      </c>
      <c r="N6" s="2441"/>
      <c r="O6" s="2441"/>
      <c r="P6" s="2442" t="str">
        <f>IF(様式1!F44="","",様式1!F44)</f>
        <v/>
      </c>
      <c r="Q6" s="2442"/>
      <c r="R6" s="2442"/>
      <c r="S6" s="2442"/>
      <c r="T6" s="2442"/>
      <c r="U6" s="2442"/>
      <c r="V6" s="2442"/>
      <c r="W6" s="2442"/>
      <c r="X6" s="2442"/>
      <c r="Y6" s="544"/>
      <c r="Z6" s="544"/>
      <c r="AA6" s="544"/>
      <c r="AB6" s="544"/>
      <c r="AC6" s="544"/>
      <c r="AD6" s="544"/>
      <c r="AE6" s="544"/>
      <c r="AF6" s="544"/>
      <c r="AG6" s="544"/>
      <c r="AH6" s="544"/>
      <c r="AI6" s="544"/>
    </row>
    <row r="7" spans="1:35" ht="18" customHeight="1">
      <c r="A7" s="2429" t="s">
        <v>858</v>
      </c>
      <c r="B7" s="2430"/>
      <c r="C7" s="2431"/>
      <c r="D7" s="2432" t="str">
        <f>IF(様式1!G36="","",様式1!G36)</f>
        <v/>
      </c>
      <c r="E7" s="2433"/>
      <c r="F7" s="2433"/>
      <c r="G7" s="2433"/>
      <c r="H7" s="2433"/>
      <c r="I7" s="2433"/>
      <c r="J7" s="2433"/>
      <c r="K7" s="2433"/>
      <c r="L7" s="2434"/>
      <c r="M7" s="545"/>
      <c r="N7" s="545"/>
      <c r="O7" s="545"/>
      <c r="P7" s="545"/>
      <c r="Q7" s="545"/>
      <c r="R7" s="545"/>
      <c r="S7" s="545"/>
      <c r="T7" s="545"/>
      <c r="U7" s="545"/>
      <c r="V7" s="545"/>
      <c r="W7" s="545"/>
      <c r="X7" s="545"/>
      <c r="Y7" s="544"/>
      <c r="Z7" s="544"/>
      <c r="AA7" s="544"/>
      <c r="AB7" s="544"/>
      <c r="AC7" s="544"/>
      <c r="AD7" s="544"/>
      <c r="AE7" s="544"/>
      <c r="AF7" s="544"/>
      <c r="AG7" s="544"/>
      <c r="AH7" s="544"/>
      <c r="AI7" s="544"/>
    </row>
    <row r="9" spans="1:35" s="547" customFormat="1" ht="55.9" customHeight="1">
      <c r="A9" s="546" t="s">
        <v>859</v>
      </c>
      <c r="B9" s="2418" t="s">
        <v>860</v>
      </c>
      <c r="C9" s="2418"/>
      <c r="D9" s="2426" t="s">
        <v>861</v>
      </c>
      <c r="E9" s="2426"/>
      <c r="F9" s="2426"/>
      <c r="G9" s="2426" t="s">
        <v>862</v>
      </c>
      <c r="H9" s="2426"/>
      <c r="I9" s="2426"/>
      <c r="J9" s="2426"/>
      <c r="K9" s="2426"/>
      <c r="L9" s="2426" t="s">
        <v>863</v>
      </c>
      <c r="M9" s="2426"/>
      <c r="N9" s="2426" t="s">
        <v>864</v>
      </c>
      <c r="O9" s="2426"/>
      <c r="P9" s="2418" t="s">
        <v>865</v>
      </c>
      <c r="Q9" s="2418"/>
      <c r="R9" s="2418"/>
      <c r="S9" s="2426" t="s">
        <v>866</v>
      </c>
      <c r="T9" s="2426"/>
      <c r="U9" s="2426" t="s">
        <v>867</v>
      </c>
      <c r="V9" s="2426"/>
      <c r="W9" s="2426"/>
      <c r="X9" s="2426"/>
    </row>
    <row r="10" spans="1:35" ht="58.15" customHeight="1">
      <c r="A10" s="548" t="s">
        <v>868</v>
      </c>
      <c r="B10" s="2427"/>
      <c r="C10" s="2428"/>
      <c r="D10" s="2422"/>
      <c r="E10" s="2422"/>
      <c r="F10" s="2422"/>
      <c r="G10" s="2422"/>
      <c r="H10" s="2422"/>
      <c r="I10" s="2422"/>
      <c r="J10" s="2422"/>
      <c r="K10" s="2422"/>
      <c r="L10" s="2426"/>
      <c r="M10" s="2426"/>
      <c r="N10" s="2418"/>
      <c r="O10" s="2418"/>
      <c r="P10" s="2418"/>
      <c r="Q10" s="2418"/>
      <c r="R10" s="2418"/>
      <c r="S10" s="2418"/>
      <c r="T10" s="2418"/>
      <c r="U10" s="2419"/>
      <c r="V10" s="2419"/>
      <c r="W10" s="2419"/>
      <c r="X10" s="2419"/>
    </row>
    <row r="11" spans="1:35" ht="58.15" customHeight="1">
      <c r="A11" s="548" t="s">
        <v>869</v>
      </c>
      <c r="B11" s="2427"/>
      <c r="C11" s="2428"/>
      <c r="D11" s="2422"/>
      <c r="E11" s="2422"/>
      <c r="F11" s="2422"/>
      <c r="G11" s="2423"/>
      <c r="H11" s="2424"/>
      <c r="I11" s="2424"/>
      <c r="J11" s="2424"/>
      <c r="K11" s="2425"/>
      <c r="L11" s="2426"/>
      <c r="M11" s="2426"/>
      <c r="N11" s="2418"/>
      <c r="O11" s="2418"/>
      <c r="P11" s="2418"/>
      <c r="Q11" s="2418"/>
      <c r="R11" s="2418"/>
      <c r="S11" s="2418"/>
      <c r="T11" s="2418"/>
      <c r="U11" s="2419"/>
      <c r="V11" s="2419"/>
      <c r="W11" s="2419"/>
      <c r="X11" s="2419"/>
    </row>
    <row r="12" spans="1:35" ht="58.15" customHeight="1">
      <c r="A12" s="548" t="s">
        <v>870</v>
      </c>
      <c r="B12" s="2427"/>
      <c r="C12" s="2428"/>
      <c r="D12" s="2422"/>
      <c r="E12" s="2422"/>
      <c r="F12" s="2422"/>
      <c r="G12" s="2423"/>
      <c r="H12" s="2424"/>
      <c r="I12" s="2424"/>
      <c r="J12" s="2424"/>
      <c r="K12" s="2425"/>
      <c r="L12" s="2426"/>
      <c r="M12" s="2426"/>
      <c r="N12" s="2418"/>
      <c r="O12" s="2418"/>
      <c r="P12" s="2418"/>
      <c r="Q12" s="2418"/>
      <c r="R12" s="2418"/>
      <c r="S12" s="2418"/>
      <c r="T12" s="2418"/>
      <c r="U12" s="2419"/>
      <c r="V12" s="2419"/>
      <c r="W12" s="2419"/>
      <c r="X12" s="2419"/>
    </row>
    <row r="13" spans="1:35" ht="58.15" customHeight="1">
      <c r="A13" s="548" t="s">
        <v>871</v>
      </c>
      <c r="B13" s="2427"/>
      <c r="C13" s="2428"/>
      <c r="D13" s="2422"/>
      <c r="E13" s="2422"/>
      <c r="F13" s="2422"/>
      <c r="G13" s="2423"/>
      <c r="H13" s="2424"/>
      <c r="I13" s="2424"/>
      <c r="J13" s="2424"/>
      <c r="K13" s="2425"/>
      <c r="L13" s="2426"/>
      <c r="M13" s="2426"/>
      <c r="N13" s="2418"/>
      <c r="O13" s="2418"/>
      <c r="P13" s="2418"/>
      <c r="Q13" s="2418"/>
      <c r="R13" s="2418"/>
      <c r="S13" s="2418"/>
      <c r="T13" s="2418"/>
      <c r="U13" s="2419"/>
      <c r="V13" s="2419"/>
      <c r="W13" s="2419"/>
      <c r="X13" s="2419"/>
    </row>
    <row r="14" spans="1:35" ht="58.15" customHeight="1">
      <c r="A14" s="548" t="s">
        <v>872</v>
      </c>
      <c r="B14" s="2427"/>
      <c r="C14" s="2428"/>
      <c r="D14" s="2422"/>
      <c r="E14" s="2422"/>
      <c r="F14" s="2422"/>
      <c r="G14" s="2423"/>
      <c r="H14" s="2424"/>
      <c r="I14" s="2424"/>
      <c r="J14" s="2424"/>
      <c r="K14" s="2425"/>
      <c r="L14" s="2426"/>
      <c r="M14" s="2426"/>
      <c r="N14" s="2418"/>
      <c r="O14" s="2418"/>
      <c r="P14" s="2418"/>
      <c r="Q14" s="2418"/>
      <c r="R14" s="2418"/>
      <c r="S14" s="2418"/>
      <c r="T14" s="2418"/>
      <c r="U14" s="2419"/>
      <c r="V14" s="2419"/>
      <c r="W14" s="2419"/>
      <c r="X14" s="2419"/>
    </row>
    <row r="15" spans="1:35" ht="58.15" customHeight="1">
      <c r="A15" s="548" t="s">
        <v>873</v>
      </c>
      <c r="B15" s="2420"/>
      <c r="C15" s="2421"/>
      <c r="D15" s="2422"/>
      <c r="E15" s="2422"/>
      <c r="F15" s="2422"/>
      <c r="G15" s="2423"/>
      <c r="H15" s="2424"/>
      <c r="I15" s="2424"/>
      <c r="J15" s="2424"/>
      <c r="K15" s="2425"/>
      <c r="L15" s="2426"/>
      <c r="M15" s="2426"/>
      <c r="N15" s="2418"/>
      <c r="O15" s="2418"/>
      <c r="P15" s="2418"/>
      <c r="Q15" s="2418"/>
      <c r="R15" s="2418"/>
      <c r="S15" s="2418"/>
      <c r="T15" s="2418"/>
      <c r="U15" s="2419"/>
      <c r="V15" s="2419"/>
      <c r="W15" s="2419"/>
      <c r="X15" s="2419"/>
    </row>
    <row r="17" spans="1:24">
      <c r="A17" s="2414" t="s">
        <v>874</v>
      </c>
      <c r="B17" s="2415"/>
    </row>
    <row r="18" spans="1:24">
      <c r="A18" s="549" t="s">
        <v>875</v>
      </c>
      <c r="B18" s="550"/>
      <c r="C18" s="551"/>
      <c r="D18" s="551"/>
      <c r="E18" s="551"/>
      <c r="F18" s="551"/>
      <c r="G18" s="551"/>
      <c r="H18" s="550" t="s">
        <v>876</v>
      </c>
      <c r="I18" s="550"/>
      <c r="J18" s="550"/>
      <c r="K18" s="551"/>
      <c r="L18" s="551"/>
      <c r="M18" s="551"/>
      <c r="N18" s="550"/>
      <c r="O18" s="550"/>
      <c r="P18" s="551"/>
      <c r="Q18" s="551"/>
      <c r="R18" s="551"/>
      <c r="S18" s="551"/>
      <c r="T18" s="551"/>
      <c r="U18" s="551"/>
      <c r="V18" s="551"/>
      <c r="W18" s="551"/>
      <c r="X18" s="552"/>
    </row>
    <row r="19" spans="1:24">
      <c r="A19" s="553"/>
      <c r="B19" s="543"/>
      <c r="C19" s="543"/>
      <c r="D19" s="543"/>
      <c r="E19" s="543"/>
      <c r="F19" s="543"/>
      <c r="G19" s="543"/>
      <c r="H19" s="543"/>
      <c r="I19" s="543"/>
      <c r="J19" s="543"/>
      <c r="K19" s="543"/>
      <c r="L19" s="543"/>
      <c r="M19" s="543"/>
      <c r="N19" s="543"/>
      <c r="O19" s="543"/>
      <c r="P19" s="543"/>
      <c r="Q19" s="543"/>
      <c r="R19" s="543"/>
      <c r="S19" s="543"/>
      <c r="T19" s="543"/>
      <c r="U19" s="543"/>
      <c r="V19" s="543"/>
      <c r="W19" s="543"/>
      <c r="X19" s="554"/>
    </row>
    <row r="20" spans="1:24">
      <c r="A20" s="555" t="s">
        <v>877</v>
      </c>
      <c r="B20" s="556"/>
      <c r="C20" s="543"/>
      <c r="D20" s="543"/>
      <c r="E20" s="543"/>
      <c r="F20" s="543"/>
      <c r="G20" s="543"/>
      <c r="H20" s="556" t="s">
        <v>878</v>
      </c>
      <c r="I20" s="556"/>
      <c r="J20" s="543"/>
      <c r="K20" s="543"/>
      <c r="L20" s="543"/>
      <c r="M20" s="543"/>
      <c r="N20" s="543"/>
      <c r="O20" s="543"/>
      <c r="P20" s="543"/>
      <c r="Q20" s="543"/>
      <c r="R20" s="543"/>
      <c r="S20" s="543"/>
      <c r="T20" s="543"/>
      <c r="U20" s="543"/>
      <c r="V20" s="543"/>
      <c r="W20" s="543"/>
      <c r="X20" s="554"/>
    </row>
    <row r="21" spans="1:24">
      <c r="A21" s="557"/>
      <c r="B21" s="558"/>
      <c r="C21" s="559"/>
      <c r="D21" s="559"/>
      <c r="E21" s="559"/>
      <c r="F21" s="559"/>
      <c r="G21" s="559"/>
      <c r="H21" s="559"/>
      <c r="I21" s="559"/>
      <c r="J21" s="559"/>
      <c r="K21" s="559"/>
      <c r="L21" s="559"/>
      <c r="M21" s="559"/>
      <c r="N21" s="559"/>
      <c r="O21" s="559"/>
      <c r="P21" s="559"/>
      <c r="Q21" s="559"/>
      <c r="R21" s="559"/>
      <c r="S21" s="559"/>
      <c r="T21" s="559"/>
      <c r="U21" s="559"/>
      <c r="V21" s="559"/>
      <c r="W21" s="559"/>
      <c r="X21" s="560"/>
    </row>
    <row r="23" spans="1:24" ht="95.25" customHeight="1">
      <c r="A23" s="2416" t="s">
        <v>1161</v>
      </c>
      <c r="B23" s="2417"/>
      <c r="C23" s="2417"/>
      <c r="D23" s="2417"/>
      <c r="E23" s="2417"/>
      <c r="F23" s="2417"/>
      <c r="G23" s="2417"/>
      <c r="H23" s="2417"/>
      <c r="I23" s="2417"/>
      <c r="J23" s="2417"/>
      <c r="K23" s="2417"/>
      <c r="L23" s="2417"/>
      <c r="M23" s="2417"/>
      <c r="N23" s="2417"/>
      <c r="O23" s="2417"/>
      <c r="P23" s="2417"/>
      <c r="Q23" s="2417"/>
      <c r="R23" s="2417"/>
      <c r="S23" s="2417"/>
      <c r="T23" s="2417"/>
      <c r="U23" s="2417"/>
      <c r="V23" s="2417"/>
      <c r="W23" s="2417"/>
      <c r="X23" s="2417"/>
    </row>
    <row r="24" spans="1:24">
      <c r="X24" s="561" t="s">
        <v>1147</v>
      </c>
    </row>
  </sheetData>
  <mergeCells count="67">
    <mergeCell ref="A3:X3"/>
    <mergeCell ref="T4:U4"/>
    <mergeCell ref="V4:X4"/>
    <mergeCell ref="A6:C6"/>
    <mergeCell ref="D6:L6"/>
    <mergeCell ref="M6:O6"/>
    <mergeCell ref="P6:X6"/>
    <mergeCell ref="A7:C7"/>
    <mergeCell ref="D7:L7"/>
    <mergeCell ref="B9:C9"/>
    <mergeCell ref="D9:F9"/>
    <mergeCell ref="G9:K9"/>
    <mergeCell ref="L9:M9"/>
    <mergeCell ref="N9:O9"/>
    <mergeCell ref="P9:R9"/>
    <mergeCell ref="S9:T9"/>
    <mergeCell ref="U9:X9"/>
    <mergeCell ref="B10:C10"/>
    <mergeCell ref="D10:F10"/>
    <mergeCell ref="G10:K10"/>
    <mergeCell ref="L10:M10"/>
    <mergeCell ref="N10:O10"/>
    <mergeCell ref="P10:R10"/>
    <mergeCell ref="N12:O12"/>
    <mergeCell ref="P12:R12"/>
    <mergeCell ref="S10:T10"/>
    <mergeCell ref="U10:X10"/>
    <mergeCell ref="B11:C11"/>
    <mergeCell ref="D11:F11"/>
    <mergeCell ref="G11:K11"/>
    <mergeCell ref="L11:M11"/>
    <mergeCell ref="N11:O11"/>
    <mergeCell ref="P11:R11"/>
    <mergeCell ref="S11:T11"/>
    <mergeCell ref="U11:X11"/>
    <mergeCell ref="N14:O14"/>
    <mergeCell ref="P14:R14"/>
    <mergeCell ref="S12:T12"/>
    <mergeCell ref="U12:X12"/>
    <mergeCell ref="B13:C13"/>
    <mergeCell ref="D13:F13"/>
    <mergeCell ref="G13:K13"/>
    <mergeCell ref="L13:M13"/>
    <mergeCell ref="N13:O13"/>
    <mergeCell ref="P13:R13"/>
    <mergeCell ref="S13:T13"/>
    <mergeCell ref="U13:X13"/>
    <mergeCell ref="B12:C12"/>
    <mergeCell ref="D12:F12"/>
    <mergeCell ref="G12:K12"/>
    <mergeCell ref="L12:M12"/>
    <mergeCell ref="A17:B17"/>
    <mergeCell ref="A23:X23"/>
    <mergeCell ref="S14:T14"/>
    <mergeCell ref="U14:X14"/>
    <mergeCell ref="B15:C15"/>
    <mergeCell ref="D15:F15"/>
    <mergeCell ref="G15:K15"/>
    <mergeCell ref="L15:M15"/>
    <mergeCell ref="N15:O15"/>
    <mergeCell ref="P15:R15"/>
    <mergeCell ref="S15:T15"/>
    <mergeCell ref="U15:X15"/>
    <mergeCell ref="B14:C14"/>
    <mergeCell ref="D14:F14"/>
    <mergeCell ref="G14:K14"/>
    <mergeCell ref="L14:M14"/>
  </mergeCells>
  <phoneticPr fontId="14"/>
  <dataValidations count="1">
    <dataValidation type="list" allowBlank="1" showInputMessage="1" showErrorMessage="1" sqref="P10:R15" xr:uid="{00000000-0002-0000-0700-000000000000}">
      <formula1>"職場見学, 職場体験, 企業実習"</formula1>
    </dataValidation>
  </dataValidations>
  <printOptions horizontalCentered="1"/>
  <pageMargins left="0.62992125984251968" right="0.62992125984251968" top="0.39370078740157483" bottom="0.39370078740157483" header="0" footer="0.19685039370078741"/>
  <pageSetup paperSize="9" scale="81" orientation="landscape" r:id="rId1"/>
  <headerFooter scaleWithDoc="0">
    <oddFooter>&amp;R令和６年４月１日以降に申請する訓練科から適用</oddFooter>
  </headerFooter>
  <rowBreaks count="1" manualBreakCount="1">
    <brk id="22"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40</vt:i4>
      </vt:variant>
    </vt:vector>
  </HeadingPairs>
  <TitlesOfParts>
    <vt:vector size="76" baseType="lpstr">
      <vt:lpstr>一覧表 </vt:lpstr>
      <vt:lpstr>様式1</vt:lpstr>
      <vt:lpstr>様式2</vt:lpstr>
      <vt:lpstr>様式3</vt:lpstr>
      <vt:lpstr>様式4</vt:lpstr>
      <vt:lpstr>代表者氏名・役員一覧</vt:lpstr>
      <vt:lpstr>様式5</vt:lpstr>
      <vt:lpstr>様式5  (記載例)</vt:lpstr>
      <vt:lpstr>様式５添付１</vt:lpstr>
      <vt:lpstr>様式５添付２</vt:lpstr>
      <vt:lpstr>様式５添付３</vt:lpstr>
      <vt:lpstr>様式５添付４</vt:lpstr>
      <vt:lpstr>様式５添付４別表</vt:lpstr>
      <vt:lpstr>様式6 </vt:lpstr>
      <vt:lpstr>様式6 (記載例) </vt:lpstr>
      <vt:lpstr>様式６添付１</vt:lpstr>
      <vt:lpstr>様式６添付１ (記入例)</vt:lpstr>
      <vt:lpstr>様式7の1 </vt:lpstr>
      <vt:lpstr>様式7の1 （記入例）</vt:lpstr>
      <vt:lpstr>様式7の3</vt:lpstr>
      <vt:lpstr>様式7の3(記入例)</vt:lpstr>
      <vt:lpstr>様式8</vt:lpstr>
      <vt:lpstr>様式8 (記載例)</vt:lpstr>
      <vt:lpstr>様式9</vt:lpstr>
      <vt:lpstr>様式10 </vt:lpstr>
      <vt:lpstr>様式12</vt:lpstr>
      <vt:lpstr>様式13の１</vt:lpstr>
      <vt:lpstr>様式14</vt:lpstr>
      <vt:lpstr>裏面作成ツール</vt:lpstr>
      <vt:lpstr>様式15の１</vt:lpstr>
      <vt:lpstr>様式15の２</vt:lpstr>
      <vt:lpstr>様式16の２</vt:lpstr>
      <vt:lpstr>様式17 </vt:lpstr>
      <vt:lpstr>様式　別紙１ </vt:lpstr>
      <vt:lpstr>様式　別紙２</vt:lpstr>
      <vt:lpstr>登録用</vt:lpstr>
      <vt:lpstr>'一覧表 '!Print_Area</vt:lpstr>
      <vt:lpstr>代表者氏名・役員一覧!Print_Area</vt:lpstr>
      <vt:lpstr>登録用!Print_Area</vt:lpstr>
      <vt:lpstr>'様式　別紙１ '!Print_Area</vt:lpstr>
      <vt:lpstr>'様式　別紙２'!Print_Area</vt:lpstr>
      <vt:lpstr>様式1!Print_Area</vt:lpstr>
      <vt:lpstr>'様式10 '!Print_Area</vt:lpstr>
      <vt:lpstr>様式12!Print_Area</vt:lpstr>
      <vt:lpstr>様式13の１!Print_Area</vt:lpstr>
      <vt:lpstr>様式14!Print_Area</vt:lpstr>
      <vt:lpstr>様式15の１!Print_Area</vt:lpstr>
      <vt:lpstr>様式15の２!Print_Area</vt:lpstr>
      <vt:lpstr>様式16の２!Print_Area</vt:lpstr>
      <vt:lpstr>'様式17 '!Print_Area</vt:lpstr>
      <vt:lpstr>様式2!Print_Area</vt:lpstr>
      <vt:lpstr>様式3!Print_Area</vt:lpstr>
      <vt:lpstr>様式4!Print_Area</vt:lpstr>
      <vt:lpstr>様式5!Print_Area</vt:lpstr>
      <vt:lpstr>'様式5  (記載例)'!Print_Area</vt:lpstr>
      <vt:lpstr>様式５添付１!Print_Area</vt:lpstr>
      <vt:lpstr>様式５添付２!Print_Area</vt:lpstr>
      <vt:lpstr>様式５添付３!Print_Area</vt:lpstr>
      <vt:lpstr>様式５添付４!Print_Area</vt:lpstr>
      <vt:lpstr>様式５添付４別表!Print_Area</vt:lpstr>
      <vt:lpstr>'様式6 '!Print_Area</vt:lpstr>
      <vt:lpstr>'様式6 (記載例) '!Print_Area</vt:lpstr>
      <vt:lpstr>'様式６添付１ (記入例)'!Print_Area</vt:lpstr>
      <vt:lpstr>'様式7の1 '!Print_Area</vt:lpstr>
      <vt:lpstr>'様式7の1 （記入例）'!Print_Area</vt:lpstr>
      <vt:lpstr>様式7の3!Print_Area</vt:lpstr>
      <vt:lpstr>'様式7の3(記入例)'!Print_Area</vt:lpstr>
      <vt:lpstr>様式8!Print_Area</vt:lpstr>
      <vt:lpstr>'様式8 (記載例)'!Print_Area</vt:lpstr>
      <vt:lpstr>様式9!Print_Area</vt:lpstr>
      <vt:lpstr>裏面作成ツール!Print_Area</vt:lpstr>
      <vt:lpstr>様式3!Print_Titles</vt:lpstr>
      <vt:lpstr>様式5!Print_Titles</vt:lpstr>
      <vt:lpstr>'様式5  (記載例)'!Print_Titles</vt:lpstr>
      <vt:lpstr>様式5!訓練分野</vt:lpstr>
      <vt:lpstr>'様式5  (記載例)'!訓練分野</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認定申請様式【eラーニングコース】(05.12.08)</dc:title>
  <dc:creator>高齢・障害・求職者雇用支援機構</dc:creator>
  <cp:lastModifiedBy>宮﨑 祐香</cp:lastModifiedBy>
  <cp:lastPrinted>2026-05-21T05:58:45Z</cp:lastPrinted>
  <dcterms:created xsi:type="dcterms:W3CDTF">2021-02-10T00:51:51Z</dcterms:created>
  <dcterms:modified xsi:type="dcterms:W3CDTF">2026-06-05T05:19:28Z</dcterms:modified>
</cp:coreProperties>
</file>