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宮城支部（各課）\高齢・障害者業務課\４３支部HP更新関係\令和５年度\R5.99.99 R5アビリンピック競技課題\課題データ\パソコンデータ入力\"/>
    </mc:Choice>
  </mc:AlternateContent>
  <bookViews>
    <workbookView xWindow="-120" yWindow="-120" windowWidth="20730" windowHeight="11160"/>
  </bookViews>
  <sheets>
    <sheet name="受注明細" sheetId="8" r:id="rId1"/>
    <sheet name="請求書" sheetId="10" r:id="rId2"/>
    <sheet name="見積書" sheetId="11" r:id="rId3"/>
  </sheets>
  <definedNames>
    <definedName name="_xlnm.Print_Area" localSheetId="1">請求書!$A$1:$H$28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1" l="1"/>
  <c r="G28" i="11"/>
  <c r="G27" i="11"/>
  <c r="G26" i="11"/>
  <c r="G25" i="11"/>
  <c r="G24" i="11"/>
  <c r="G23" i="11"/>
  <c r="G35" i="11" s="1"/>
  <c r="G4" i="11"/>
  <c r="D19" i="11" s="1"/>
  <c r="G36" i="11" l="1"/>
  <c r="G38" i="11"/>
  <c r="D17" i="11" s="1"/>
  <c r="H18" i="10"/>
  <c r="H24" i="10"/>
  <c r="H23" i="10"/>
  <c r="H22" i="10"/>
  <c r="H21" i="10"/>
  <c r="H20" i="10"/>
  <c r="H19" i="10"/>
  <c r="H17" i="10"/>
  <c r="H16" i="10"/>
  <c r="H15" i="10"/>
  <c r="H3" i="10"/>
  <c r="H25" i="10" l="1"/>
  <c r="H26" i="10" s="1"/>
  <c r="H27" i="10" s="1"/>
  <c r="G12" i="10" s="1"/>
  <c r="J21" i="8"/>
  <c r="J20" i="8"/>
  <c r="J19" i="8"/>
  <c r="J17" i="8"/>
  <c r="J16" i="8"/>
  <c r="J15" i="8"/>
  <c r="J22" i="8"/>
  <c r="J18" i="8"/>
  <c r="J13" i="8"/>
  <c r="J12" i="8"/>
  <c r="J11" i="8"/>
  <c r="K13" i="8" s="1"/>
  <c r="K5" i="8"/>
  <c r="K17" i="8" l="1"/>
  <c r="K21" i="8"/>
  <c r="K23" i="8" l="1"/>
</calcChain>
</file>

<file path=xl/sharedStrings.xml><?xml version="1.0" encoding="utf-8"?>
<sst xmlns="http://schemas.openxmlformats.org/spreadsheetml/2006/main" count="142" uniqueCount="126">
  <si>
    <t>受注明細表【納期順】</t>
    <rPh sb="0" eb="2">
      <t>ジュチュウ</t>
    </rPh>
    <rPh sb="2" eb="5">
      <t>メイサイヒョウ</t>
    </rPh>
    <rPh sb="6" eb="8">
      <t>ノウキ</t>
    </rPh>
    <rPh sb="8" eb="9">
      <t>ジュン</t>
    </rPh>
    <phoneticPr fontId="2"/>
  </si>
  <si>
    <t>受注日</t>
    <rPh sb="0" eb="2">
      <t>ジュチュウ</t>
    </rPh>
    <rPh sb="2" eb="3">
      <t>ニチ</t>
    </rPh>
    <phoneticPr fontId="2"/>
  </si>
  <si>
    <t>納期日</t>
    <rPh sb="0" eb="2">
      <t>ノウキ</t>
    </rPh>
    <rPh sb="2" eb="3">
      <t>ビ</t>
    </rPh>
    <phoneticPr fontId="2"/>
  </si>
  <si>
    <t>受注№</t>
    <rPh sb="0" eb="2">
      <t>ジュチュウ</t>
    </rPh>
    <phoneticPr fontId="2"/>
  </si>
  <si>
    <t>取引区分</t>
    <rPh sb="0" eb="2">
      <t>トリヒキ</t>
    </rPh>
    <rPh sb="2" eb="4">
      <t>クブン</t>
    </rPh>
    <phoneticPr fontId="2"/>
  </si>
  <si>
    <t>得意先名</t>
    <rPh sb="0" eb="3">
      <t>トクイサキ</t>
    </rPh>
    <rPh sb="3" eb="4">
      <t>メイ</t>
    </rPh>
    <phoneticPr fontId="2"/>
  </si>
  <si>
    <t>商品名</t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</si>
  <si>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</si>
  <si>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</si>
  <si>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</si>
  <si>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</si>
  <si>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伝票合計</t>
    <rPh sb="0" eb="2">
      <t>デンピョウ</t>
    </rPh>
    <rPh sb="2" eb="4">
      <t>ゴウケイ</t>
    </rPh>
    <phoneticPr fontId="2"/>
  </si>
  <si>
    <t>備考</t>
    <rPh sb="0" eb="2">
      <t>ビコウ</t>
    </rPh>
    <phoneticPr fontId="2"/>
  </si>
  <si>
    <t>総合計</t>
    <rPh sb="0" eb="3">
      <t>ソウゴウケイ</t>
    </rPh>
    <phoneticPr fontId="2"/>
  </si>
  <si>
    <t>名　前</t>
    <rPh sb="0" eb="1">
      <t>ナ</t>
    </rPh>
    <rPh sb="2" eb="3">
      <t>マエ</t>
    </rPh>
    <phoneticPr fontId="2"/>
  </si>
  <si>
    <t>御　請　求　書</t>
    <rPh sb="0" eb="1">
      <t>ゴ</t>
    </rPh>
    <rPh sb="2" eb="3">
      <t>ショウ</t>
    </rPh>
    <rPh sb="4" eb="5">
      <t>モトム</t>
    </rPh>
    <phoneticPr fontId="2"/>
  </si>
  <si>
    <t>請求書発行日</t>
    <rPh sb="0" eb="3">
      <t>セイキュウショ</t>
    </rPh>
    <rPh sb="3" eb="6">
      <t>ハッコウビ</t>
    </rPh>
    <phoneticPr fontId="2"/>
  </si>
  <si>
    <t>伝　票　番　号</t>
    <rPh sb="0" eb="1">
      <t>デン</t>
    </rPh>
    <rPh sb="2" eb="3">
      <t>ヒョウ</t>
    </rPh>
    <rPh sb="4" eb="5">
      <t>バン</t>
    </rPh>
    <rPh sb="6" eb="7">
      <t>ゴウ</t>
    </rPh>
    <phoneticPr fontId="2"/>
  </si>
  <si>
    <t>御中</t>
    <rPh sb="0" eb="2">
      <t>オンチュウ</t>
    </rPh>
    <phoneticPr fontId="2"/>
  </si>
  <si>
    <t>ご請求金額合計</t>
    <rPh sb="1" eb="3">
      <t>セイキュウ</t>
    </rPh>
    <rPh sb="3" eb="5">
      <t>キンガク</t>
    </rPh>
    <rPh sb="5" eb="7">
      <t>ゴウケイ</t>
    </rPh>
    <phoneticPr fontId="2"/>
  </si>
  <si>
    <t>品　　名</t>
    <rPh sb="0" eb="1">
      <t>シナ</t>
    </rPh>
    <rPh sb="3" eb="4">
      <t>メイ</t>
    </rPh>
    <phoneticPr fontId="2"/>
  </si>
  <si>
    <t>品　　番</t>
    <rPh sb="0" eb="1">
      <t>シナ</t>
    </rPh>
    <rPh sb="3" eb="4">
      <t>バン</t>
    </rPh>
    <phoneticPr fontId="2"/>
  </si>
  <si>
    <t>数　　量</t>
    <rPh sb="0" eb="1">
      <t>カズ</t>
    </rPh>
    <rPh sb="3" eb="4">
      <t>リョウ</t>
    </rPh>
    <phoneticPr fontId="2"/>
  </si>
  <si>
    <t>単　　位</t>
    <rPh sb="0" eb="1">
      <t>タン</t>
    </rPh>
    <rPh sb="3" eb="4">
      <t>クライ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</si>
  <si>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</si>
  <si>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</si>
  <si>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小　　　計</t>
  </si>
  <si>
    <t>備　考</t>
    <rPh sb="0" eb="1">
      <t>ビ</t>
    </rPh>
    <rPh sb="2" eb="3">
      <t>コウ</t>
    </rPh>
    <phoneticPr fontId="2"/>
  </si>
  <si>
    <t>合計金額</t>
    <rPh sb="0" eb="2">
      <t>ゴウケイ</t>
    </rPh>
    <phoneticPr fontId="2"/>
  </si>
  <si>
    <t>名 前</t>
    <rPh sb="0" eb="1">
      <t>ナ</t>
    </rPh>
    <rPh sb="2" eb="3">
      <t>マエ</t>
    </rPh>
    <phoneticPr fontId="2"/>
  </si>
  <si>
    <t>～</t>
    <phoneticPr fontId="2"/>
  </si>
  <si>
    <t>下記のとおり、御請求申し上げます。</t>
    <phoneticPr fontId="2"/>
  </si>
  <si>
    <t xml:space="preserve">
</t>
    <phoneticPr fontId="2"/>
  </si>
  <si>
    <t>NO.</t>
    <phoneticPr fontId="2"/>
  </si>
  <si>
    <t>　</t>
    <phoneticPr fontId="2"/>
  </si>
  <si>
    <t>消費税 8%</t>
    <phoneticPr fontId="2"/>
  </si>
  <si>
    <t>掛売上</t>
    <rPh sb="0" eb="1">
      <t>カケ</t>
    </rPh>
    <rPh sb="1" eb="3">
      <t>ウリアゲ</t>
    </rPh>
    <phoneticPr fontId="2"/>
  </si>
  <si>
    <t>00358</t>
    <phoneticPr fontId="2"/>
  </si>
  <si>
    <t>袋</t>
    <phoneticPr fontId="2"/>
  </si>
  <si>
    <t>箱</t>
  </si>
  <si>
    <t>箱</t>
    <phoneticPr fontId="2"/>
  </si>
  <si>
    <t>00378</t>
    <phoneticPr fontId="2"/>
  </si>
  <si>
    <t>00389</t>
    <phoneticPr fontId="2"/>
  </si>
  <si>
    <t>VX-BR56</t>
  </si>
  <si>
    <t>SU-COK68</t>
  </si>
  <si>
    <t>RY-HBR89</t>
  </si>
  <si>
    <t>MO-ON10</t>
  </si>
  <si>
    <t>OF-JG19</t>
  </si>
  <si>
    <t>HW-DS07</t>
  </si>
  <si>
    <t>HR-SS87</t>
  </si>
  <si>
    <t>FY-IU74</t>
  </si>
  <si>
    <t>BXP2-CR8</t>
  </si>
  <si>
    <t>XS-KUT21</t>
  </si>
  <si>
    <t>御見積書</t>
    <rPh sb="0" eb="4">
      <t>オミツモリショ</t>
    </rPh>
    <phoneticPr fontId="2"/>
  </si>
  <si>
    <t>見積Ｎｏ：</t>
    <rPh sb="0" eb="2">
      <t>ミツモリ</t>
    </rPh>
    <phoneticPr fontId="2"/>
  </si>
  <si>
    <t>発行日 ：</t>
    <rPh sb="0" eb="2">
      <t>ハッコウ</t>
    </rPh>
    <rPh sb="2" eb="3">
      <t>ビ</t>
    </rPh>
    <phoneticPr fontId="2"/>
  </si>
  <si>
    <t>〒103-0021</t>
    <phoneticPr fontId="2"/>
  </si>
  <si>
    <t>下記のとおり、お見積り申し上げます。</t>
    <rPh sb="0" eb="2">
      <t>カキ</t>
    </rPh>
    <rPh sb="8" eb="10">
      <t>ミツモ</t>
    </rPh>
    <rPh sb="11" eb="12">
      <t>モウ</t>
    </rPh>
    <rPh sb="13" eb="14">
      <t>ア</t>
    </rPh>
    <phoneticPr fontId="2"/>
  </si>
  <si>
    <t>合計金額</t>
    <rPh sb="0" eb="2">
      <t>ゴウケイ</t>
    </rPh>
    <rPh sb="2" eb="4">
      <t>キンガク</t>
    </rPh>
    <phoneticPr fontId="2"/>
  </si>
  <si>
    <t>支払条件：</t>
    <rPh sb="0" eb="2">
      <t>シハライ</t>
    </rPh>
    <rPh sb="2" eb="4">
      <t>ジョウケン</t>
    </rPh>
    <phoneticPr fontId="2"/>
  </si>
  <si>
    <t>月末締め翌月末払い</t>
    <rPh sb="0" eb="2">
      <t>ゲツマツ</t>
    </rPh>
    <rPh sb="2" eb="3">
      <t>ジ</t>
    </rPh>
    <rPh sb="4" eb="7">
      <t>ヨクゲツマツ</t>
    </rPh>
    <rPh sb="7" eb="8">
      <t>バラ</t>
    </rPh>
    <phoneticPr fontId="2"/>
  </si>
  <si>
    <t>有効期限：</t>
    <rPh sb="0" eb="2">
      <t>ユウコウ</t>
    </rPh>
    <rPh sb="2" eb="4">
      <t>キゲン</t>
    </rPh>
    <phoneticPr fontId="2"/>
  </si>
  <si>
    <t>※　見積有効期限は発行日より３０日間です。</t>
    <rPh sb="2" eb="4">
      <t>ミツモリ</t>
    </rPh>
    <rPh sb="4" eb="6">
      <t>ユウコウ</t>
    </rPh>
    <rPh sb="6" eb="8">
      <t>キゲン</t>
    </rPh>
    <rPh sb="9" eb="11">
      <t>ハッコウ</t>
    </rPh>
    <rPh sb="11" eb="12">
      <t>ビ</t>
    </rPh>
    <rPh sb="16" eb="18">
      <t>ニチカン</t>
    </rPh>
    <phoneticPr fontId="2"/>
  </si>
  <si>
    <t>№</t>
    <phoneticPr fontId="2"/>
  </si>
  <si>
    <t>コード</t>
    <phoneticPr fontId="2"/>
  </si>
  <si>
    <t>品　名</t>
    <rPh sb="0" eb="1">
      <t>ヒン</t>
    </rPh>
    <rPh sb="2" eb="3">
      <t>ナ</t>
    </rPh>
    <phoneticPr fontId="2"/>
  </si>
  <si>
    <t>小　計</t>
    <rPh sb="0" eb="1">
      <t>ショウ</t>
    </rPh>
    <rPh sb="2" eb="3">
      <t>ケイ</t>
    </rPh>
    <phoneticPr fontId="2"/>
  </si>
  <si>
    <t>合計（税抜）</t>
    <rPh sb="0" eb="1">
      <t>ゴウ</t>
    </rPh>
    <rPh sb="1" eb="2">
      <t>ケイ</t>
    </rPh>
    <rPh sb="3" eb="4">
      <t>ゼイ</t>
    </rPh>
    <rPh sb="4" eb="5">
      <t>ヌ</t>
    </rPh>
    <phoneticPr fontId="2"/>
  </si>
  <si>
    <t>部長</t>
    <rPh sb="0" eb="2">
      <t>ブチョウ</t>
    </rPh>
    <phoneticPr fontId="2"/>
  </si>
  <si>
    <t>担当</t>
    <rPh sb="0" eb="2">
      <t>タントウ</t>
    </rPh>
    <phoneticPr fontId="2"/>
  </si>
  <si>
    <t>株式会社発酵工房</t>
    <rPh sb="4" eb="6">
      <t>ハッコウ</t>
    </rPh>
    <rPh sb="6" eb="8">
      <t>コウボウ</t>
    </rPh>
    <phoneticPr fontId="2"/>
  </si>
  <si>
    <t>(株)自然味噌専門店</t>
    <rPh sb="3" eb="5">
      <t>シゼン</t>
    </rPh>
    <rPh sb="5" eb="7">
      <t>ミソ</t>
    </rPh>
    <phoneticPr fontId="2"/>
  </si>
  <si>
    <t>(有)ヘルシー発酵</t>
    <rPh sb="7" eb="9">
      <t>ハッコウ</t>
    </rPh>
    <phoneticPr fontId="2"/>
  </si>
  <si>
    <t>自然栽培玄米使用米味噌(600g)</t>
    <rPh sb="0" eb="4">
      <t>シゼンサイバイ</t>
    </rPh>
    <rPh sb="4" eb="8">
      <t>ゲンマイシヨウ</t>
    </rPh>
    <phoneticPr fontId="2"/>
  </si>
  <si>
    <t>国産有機大麦使用麦みそ(600g)</t>
    <rPh sb="0" eb="2">
      <t>コクサン</t>
    </rPh>
    <rPh sb="2" eb="6">
      <t>ユウキオオムギ</t>
    </rPh>
    <rPh sb="6" eb="8">
      <t>シヨウ</t>
    </rPh>
    <rPh sb="8" eb="9">
      <t>ムギ</t>
    </rPh>
    <phoneticPr fontId="2"/>
  </si>
  <si>
    <t>こだわり調味料セット</t>
    <rPh sb="4" eb="7">
      <t>チョウミリョウ</t>
    </rPh>
    <phoneticPr fontId="2"/>
  </si>
  <si>
    <t>箱</t>
    <rPh sb="0" eb="1">
      <t>ハコ</t>
    </rPh>
    <phoneticPr fontId="2"/>
  </si>
  <si>
    <t>おためし味噌セット(60g×6種)</t>
    <rPh sb="4" eb="6">
      <t>ミソ</t>
    </rPh>
    <rPh sb="15" eb="16">
      <t>シュ</t>
    </rPh>
    <phoneticPr fontId="2"/>
  </si>
  <si>
    <t>信州こうじ味噌(1kg)</t>
    <rPh sb="0" eb="2">
      <t>シンシュウ</t>
    </rPh>
    <rPh sb="5" eb="7">
      <t>ミソ</t>
    </rPh>
    <phoneticPr fontId="2"/>
  </si>
  <si>
    <t>杉樽仕込み生搾り醤油(500ml)</t>
    <rPh sb="0" eb="2">
      <t>スギタル</t>
    </rPh>
    <rPh sb="2" eb="4">
      <t>ジコ</t>
    </rPh>
    <rPh sb="5" eb="6">
      <t>セイ</t>
    </rPh>
    <rPh sb="6" eb="7">
      <t>シボ</t>
    </rPh>
    <rPh sb="8" eb="10">
      <t>ショウユ</t>
    </rPh>
    <phoneticPr fontId="2"/>
  </si>
  <si>
    <t>本</t>
  </si>
  <si>
    <t>本</t>
    <rPh sb="0" eb="1">
      <t>ホン</t>
    </rPh>
    <phoneticPr fontId="2"/>
  </si>
  <si>
    <t>無添加生麹味噌(2kg)</t>
    <rPh sb="0" eb="3">
      <t>ムテンカ</t>
    </rPh>
    <rPh sb="3" eb="4">
      <t>ナマ</t>
    </rPh>
    <rPh sb="4" eb="5">
      <t>コウジ</t>
    </rPh>
    <rPh sb="5" eb="7">
      <t>ミソ</t>
    </rPh>
    <phoneticPr fontId="2"/>
  </si>
  <si>
    <t>袋</t>
    <rPh sb="0" eb="1">
      <t>フクロ</t>
    </rPh>
    <phoneticPr fontId="2"/>
  </si>
  <si>
    <t>合わせ味噌2種セット(500g×2）</t>
    <rPh sb="0" eb="1">
      <t>ア</t>
    </rPh>
    <rPh sb="3" eb="5">
      <t>ミソ</t>
    </rPh>
    <rPh sb="6" eb="7">
      <t>シュ</t>
    </rPh>
    <phoneticPr fontId="2"/>
  </si>
  <si>
    <t>国産有機醤油こいくち(500ml)</t>
    <rPh sb="0" eb="4">
      <t>コクサンユウキ</t>
    </rPh>
    <rPh sb="4" eb="6">
      <t>ショウユ</t>
    </rPh>
    <phoneticPr fontId="2"/>
  </si>
  <si>
    <t>本</t>
    <rPh sb="0" eb="1">
      <t>ホン</t>
    </rPh>
    <phoneticPr fontId="2"/>
  </si>
  <si>
    <t>M00358</t>
    <phoneticPr fontId="2"/>
  </si>
  <si>
    <t>ケース</t>
  </si>
  <si>
    <t>ケース</t>
    <phoneticPr fontId="2"/>
  </si>
  <si>
    <t>株式会社桜コントレット</t>
    <rPh sb="4" eb="5">
      <t>サクラ</t>
    </rPh>
    <phoneticPr fontId="2"/>
  </si>
  <si>
    <t>お振込先：　さくらのもり銀行卸町支店
普通　63885258　㈱ウォーターサービス</t>
    <rPh sb="12" eb="14">
      <t>ギンコウ</t>
    </rPh>
    <rPh sb="14" eb="16">
      <t>オロシマチ</t>
    </rPh>
    <rPh sb="16" eb="18">
      <t>シテン</t>
    </rPh>
    <phoneticPr fontId="2"/>
  </si>
  <si>
    <r>
      <rPr>
        <sz val="14"/>
        <rFont val="ＭＳ 明朝"/>
        <family val="1"/>
        <charset val="128"/>
      </rPr>
      <t>株式会社 Waterサービス</t>
    </r>
    <r>
      <rPr>
        <sz val="16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〒981-0921　仙台市桜野区令和町2-4-5
　 TEL 022-777-1856　FAX. 022-777-9654</t>
    </r>
    <rPh sb="0" eb="2">
      <t>カブシキ</t>
    </rPh>
    <rPh sb="2" eb="4">
      <t>カイシャ</t>
    </rPh>
    <rPh sb="26" eb="29">
      <t>センダイシ</t>
    </rPh>
    <rPh sb="29" eb="30">
      <t>サクラ</t>
    </rPh>
    <rPh sb="30" eb="31">
      <t>ノ</t>
    </rPh>
    <rPh sb="31" eb="32">
      <t>ク</t>
    </rPh>
    <rPh sb="32" eb="34">
      <t>レイワ</t>
    </rPh>
    <rPh sb="34" eb="35">
      <t>マチ</t>
    </rPh>
    <phoneticPr fontId="2"/>
  </si>
  <si>
    <t>営発152-51</t>
    <rPh sb="0" eb="2">
      <t>エイハツ</t>
    </rPh>
    <phoneticPr fontId="2"/>
  </si>
  <si>
    <t>〒888-1587</t>
    <phoneticPr fontId="2"/>
  </si>
  <si>
    <t>仙台市若林区れいわ町1-2-3　令和ビル内</t>
    <rPh sb="0" eb="3">
      <t>センダイシ</t>
    </rPh>
    <rPh sb="3" eb="6">
      <t>ワカバヤシク</t>
    </rPh>
    <rPh sb="9" eb="10">
      <t>マチ</t>
    </rPh>
    <rPh sb="16" eb="18">
      <t>レイワ</t>
    </rPh>
    <rPh sb="20" eb="21">
      <t>ナイ</t>
    </rPh>
    <phoneticPr fontId="2"/>
  </si>
  <si>
    <t>株式会社サムセス</t>
    <rPh sb="0" eb="4">
      <t>カブシキガイシャ</t>
    </rPh>
    <phoneticPr fontId="2"/>
  </si>
  <si>
    <t>担当者　櫻井　裕子</t>
    <rPh sb="0" eb="3">
      <t>タントウシャ</t>
    </rPh>
    <rPh sb="4" eb="6">
      <t>サクライ</t>
    </rPh>
    <rPh sb="7" eb="9">
      <t>ユウコ</t>
    </rPh>
    <phoneticPr fontId="2"/>
  </si>
  <si>
    <t>電話　022-123-2537</t>
    <rPh sb="0" eb="2">
      <t>デンワ</t>
    </rPh>
    <phoneticPr fontId="2"/>
  </si>
  <si>
    <t>SL-17187</t>
  </si>
  <si>
    <t>LT-68578</t>
  </si>
  <si>
    <t>AM-58995</t>
  </si>
  <si>
    <t>CR-12587</t>
  </si>
  <si>
    <t>SF-98585</t>
  </si>
  <si>
    <t>CM-95638</t>
  </si>
  <si>
    <t>株式会社けやきゼネラル　御中</t>
    <rPh sb="0" eb="4">
      <t>カブシキガイシャ</t>
    </rPh>
    <rPh sb="12" eb="14">
      <t>オンチュウ</t>
    </rPh>
    <phoneticPr fontId="2"/>
  </si>
  <si>
    <t>仙台市もみじ区令和町6-8-2</t>
    <rPh sb="0" eb="3">
      <t>センダイシ</t>
    </rPh>
    <rPh sb="6" eb="7">
      <t>ク</t>
    </rPh>
    <rPh sb="7" eb="9">
      <t>レイワ</t>
    </rPh>
    <rPh sb="9" eb="10">
      <t>マチ</t>
    </rPh>
    <phoneticPr fontId="2"/>
  </si>
  <si>
    <t>消費税額（10%）</t>
    <rPh sb="0" eb="3">
      <t>ショウヒゼイ</t>
    </rPh>
    <rPh sb="3" eb="4">
      <t>ガク</t>
    </rPh>
    <phoneticPr fontId="2"/>
  </si>
  <si>
    <t>値引き額（15%）</t>
    <rPh sb="0" eb="2">
      <t>ネビ</t>
    </rPh>
    <rPh sb="3" eb="4">
      <t>ガク</t>
    </rPh>
    <phoneticPr fontId="2"/>
  </si>
  <si>
    <t>(株)発酵食品マル</t>
    <rPh sb="3" eb="5">
      <t>ハッコウ</t>
    </rPh>
    <phoneticPr fontId="2"/>
  </si>
  <si>
    <t>蔵王ミネラル(500ml×24本)</t>
  </si>
  <si>
    <t>クリスタルピュア(650ml)</t>
  </si>
  <si>
    <t>山の天然水湧水(3L)</t>
  </si>
  <si>
    <t>天然シリカ水(900ml)</t>
  </si>
  <si>
    <t>アルプスの炭酸水(1L×12本)</t>
  </si>
  <si>
    <t>非加熱天然アルカリ水(1.5L)</t>
  </si>
  <si>
    <t>六甲からの恵み(500ml)</t>
  </si>
  <si>
    <t>富士山麓からの便り(2L)</t>
  </si>
  <si>
    <t>摩周湖水(500ml×48本)</t>
  </si>
  <si>
    <t>クリスタルウォーター(2L×6本)</t>
    <rPh sb="15" eb="16">
      <t>ホン</t>
    </rPh>
    <phoneticPr fontId="2"/>
  </si>
  <si>
    <t>デスクトップ型ＭＭＸ－２００</t>
  </si>
  <si>
    <t>デスクトップ型ＣＭＫ－５０５</t>
  </si>
  <si>
    <t>ノート型ＣＸ－２５００</t>
  </si>
  <si>
    <t>ノート型ＭＸ－９５００</t>
  </si>
  <si>
    <t>ディスプレイＶｉｓｕａｌ－５６００</t>
  </si>
  <si>
    <t>ディスプレイＣＬＥＡＲ－９８００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</si>
</sst>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&quot;Page&quot;\ General"/>
    <numFmt numFmtId="177" formatCode="yyyy/m/d;@"/>
    <numFmt numFmtId="178" formatCode="#,###"/>
    <numFmt numFmtId="179" formatCode="&quot;¥&quot;#,##0&quot;.-&quot;;&quot;¥&quot;\-#,##0&quot;.-&quot;"/>
    <numFmt numFmtId="180" formatCode="[$-411]ggge&quot;年&quot;m&quot;月&quot;d&quot;日&quot;;@"/>
    <numFmt numFmtId="181" formatCode="[$]ggge&quot;年&quot;m&quot;月&quot;d&quot;日&quot;;@"/>
    <numFmt numFmtId="182" formatCode="#,##0;&quot;▲ &quot;#,##0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name val="ＭＳ ゴシック"/>
      <family val="3"/>
      <charset val="128"/>
    </font>
    <font>
      <sz val="20"/>
      <color indexed="48"/>
      <name val="HG丸ｺﾞｼｯｸM-PRO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20"/>
      <name val="ＭＳ 明朝"/>
      <family val="1"/>
      <charset val="128"/>
    </font>
    <font>
      <b/>
      <sz val="20"/>
      <name val="ＭＳ 明朝"/>
      <family val="1"/>
      <charset val="128"/>
    </font>
    <font>
      <b/>
      <u/>
      <sz val="14"/>
      <name val="ＭＳ 明朝"/>
      <family val="1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6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2" borderId="0" xfId="3" applyFont="1" applyFill="1" applyAlignment="1" applyProtection="1">
      <alignment vertical="center"/>
      <protection locked="0"/>
    </xf>
    <xf numFmtId="0" fontId="3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14" fillId="0" borderId="2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49" fontId="19" fillId="0" borderId="11" xfId="0" applyNumberFormat="1" applyFont="1" applyBorder="1" applyAlignment="1" applyProtection="1">
      <alignment horizontal="center" vertical="center"/>
      <protection locked="0"/>
    </xf>
    <xf numFmtId="0" fontId="19" fillId="0" borderId="11" xfId="0" applyFont="1" applyBorder="1">
      <alignment vertical="center"/>
    </xf>
    <xf numFmtId="0" fontId="19" fillId="0" borderId="11" xfId="0" applyFont="1" applyBorder="1" applyProtection="1">
      <alignment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38" fontId="19" fillId="0" borderId="11" xfId="1" applyFont="1" applyFill="1" applyBorder="1" applyAlignment="1" applyProtection="1">
      <alignment vertical="center"/>
      <protection locked="0"/>
    </xf>
    <xf numFmtId="178" fontId="19" fillId="0" borderId="11" xfId="1" applyNumberFormat="1" applyFont="1" applyFill="1" applyBorder="1" applyAlignment="1" applyProtection="1">
      <alignment vertical="center"/>
    </xf>
    <xf numFmtId="178" fontId="19" fillId="0" borderId="11" xfId="0" applyNumberFormat="1" applyFont="1" applyBorder="1">
      <alignment vertical="center"/>
    </xf>
    <xf numFmtId="38" fontId="20" fillId="0" borderId="17" xfId="1" applyFont="1" applyFill="1" applyBorder="1" applyAlignment="1" applyProtection="1">
      <alignment vertical="center"/>
    </xf>
    <xf numFmtId="38" fontId="20" fillId="0" borderId="18" xfId="1" applyFont="1" applyFill="1" applyBorder="1" applyAlignment="1" applyProtection="1">
      <alignment vertical="center"/>
    </xf>
    <xf numFmtId="0" fontId="19" fillId="0" borderId="10" xfId="3" applyFont="1" applyBorder="1" applyAlignment="1">
      <alignment vertical="center"/>
    </xf>
    <xf numFmtId="0" fontId="0" fillId="0" borderId="11" xfId="0" applyBorder="1" applyProtection="1">
      <alignment vertical="center"/>
      <protection locked="0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19" fillId="2" borderId="0" xfId="0" applyFont="1" applyFill="1" applyAlignment="1">
      <alignment horizontal="center" vertical="center"/>
    </xf>
    <xf numFmtId="38" fontId="22" fillId="0" borderId="22" xfId="1" applyFont="1" applyFill="1" applyBorder="1" applyAlignment="1" applyProtection="1">
      <alignment vertical="center"/>
    </xf>
    <xf numFmtId="38" fontId="22" fillId="0" borderId="23" xfId="1" applyFont="1" applyFill="1" applyBorder="1" applyAlignment="1" applyProtection="1">
      <alignment vertical="center"/>
    </xf>
    <xf numFmtId="178" fontId="19" fillId="0" borderId="1" xfId="2" applyNumberFormat="1" applyFont="1" applyFill="1" applyBorder="1" applyAlignment="1" applyProtection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3" applyAlignment="1">
      <alignment vertical="center"/>
    </xf>
    <xf numFmtId="0" fontId="7" fillId="0" borderId="0" xfId="3" applyFont="1" applyAlignment="1">
      <alignment horizontal="left" vertical="center"/>
    </xf>
    <xf numFmtId="0" fontId="1" fillId="2" borderId="0" xfId="3" applyFill="1" applyAlignment="1">
      <alignment vertical="center"/>
    </xf>
    <xf numFmtId="0" fontId="6" fillId="2" borderId="0" xfId="3" applyFont="1" applyFill="1" applyAlignment="1">
      <alignment horizontal="left" vertical="center"/>
    </xf>
    <xf numFmtId="0" fontId="1" fillId="0" borderId="0" xfId="3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8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8" fillId="0" borderId="0" xfId="3" applyFont="1" applyAlignment="1">
      <alignment horizontal="left" vertical="center" wrapText="1"/>
    </xf>
    <xf numFmtId="0" fontId="13" fillId="0" borderId="0" xfId="3" applyFont="1" applyAlignment="1">
      <alignment horizontal="center" vertical="center" wrapText="1"/>
    </xf>
    <xf numFmtId="0" fontId="15" fillId="0" borderId="9" xfId="3" applyFont="1" applyBorder="1" applyAlignment="1">
      <alignment vertical="center"/>
    </xf>
    <xf numFmtId="0" fontId="1" fillId="0" borderId="9" xfId="3" applyBorder="1" applyAlignment="1">
      <alignment vertical="center"/>
    </xf>
    <xf numFmtId="0" fontId="16" fillId="0" borderId="0" xfId="3" applyFont="1" applyAlignment="1">
      <alignment horizontal="center" vertical="center"/>
    </xf>
    <xf numFmtId="0" fontId="13" fillId="0" borderId="0" xfId="3" applyFont="1" applyAlignment="1">
      <alignment vertical="center"/>
    </xf>
    <xf numFmtId="0" fontId="17" fillId="0" borderId="10" xfId="3" applyFont="1" applyBorder="1" applyAlignment="1">
      <alignment vertical="center"/>
    </xf>
    <xf numFmtId="0" fontId="13" fillId="0" borderId="0" xfId="3" applyFont="1" applyAlignment="1">
      <alignment horizontal="left" vertical="center"/>
    </xf>
    <xf numFmtId="0" fontId="13" fillId="0" borderId="10" xfId="3" applyFont="1" applyBorder="1" applyAlignment="1">
      <alignment vertical="center"/>
    </xf>
    <xf numFmtId="0" fontId="14" fillId="0" borderId="0" xfId="3" applyFont="1" applyAlignment="1">
      <alignment vertical="center"/>
    </xf>
    <xf numFmtId="49" fontId="0" fillId="0" borderId="11" xfId="0" applyNumberFormat="1" applyBorder="1" applyAlignment="1" applyProtection="1">
      <alignment horizontal="center" vertical="center"/>
      <protection locked="0"/>
    </xf>
    <xf numFmtId="180" fontId="19" fillId="0" borderId="21" xfId="3" applyNumberFormat="1" applyFont="1" applyBorder="1" applyAlignment="1">
      <alignment horizontal="center" vertical="center"/>
    </xf>
    <xf numFmtId="0" fontId="18" fillId="2" borderId="0" xfId="3" applyFont="1" applyFill="1" applyAlignment="1">
      <alignment horizontal="left" vertical="center"/>
    </xf>
    <xf numFmtId="0" fontId="6" fillId="2" borderId="0" xfId="3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0" borderId="45" xfId="0" applyBorder="1" applyAlignment="1">
      <alignment horizontal="right" vertical="center"/>
    </xf>
    <xf numFmtId="0" fontId="0" fillId="0" borderId="46" xfId="0" applyBorder="1" applyAlignment="1">
      <alignment horizontal="right" vertical="center"/>
    </xf>
    <xf numFmtId="181" fontId="0" fillId="0" borderId="46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0" fillId="0" borderId="0" xfId="0" applyAlignment="1">
      <alignment horizontal="left" vertical="center"/>
    </xf>
    <xf numFmtId="6" fontId="30" fillId="0" borderId="48" xfId="2" applyFont="1" applyBorder="1">
      <alignment vertical="center"/>
    </xf>
    <xf numFmtId="0" fontId="0" fillId="0" borderId="45" xfId="0" applyBorder="1" applyAlignment="1">
      <alignment horizontal="left" vertical="center"/>
    </xf>
    <xf numFmtId="181" fontId="0" fillId="0" borderId="46" xfId="0" applyNumberFormat="1" applyBorder="1" applyAlignment="1">
      <alignment horizontal="left" vertical="center"/>
    </xf>
    <xf numFmtId="0" fontId="0" fillId="0" borderId="49" xfId="0" applyBorder="1">
      <alignment vertical="center"/>
    </xf>
    <xf numFmtId="38" fontId="0" fillId="0" borderId="49" xfId="1" applyFont="1" applyBorder="1">
      <alignment vertical="center"/>
    </xf>
    <xf numFmtId="0" fontId="0" fillId="0" borderId="46" xfId="0" applyBorder="1">
      <alignment vertical="center"/>
    </xf>
    <xf numFmtId="38" fontId="0" fillId="0" borderId="46" xfId="1" applyFont="1" applyBorder="1">
      <alignment vertical="center"/>
    </xf>
    <xf numFmtId="0" fontId="0" fillId="0" borderId="50" xfId="0" applyBorder="1">
      <alignment vertical="center"/>
    </xf>
    <xf numFmtId="38" fontId="0" fillId="0" borderId="45" xfId="1" applyFont="1" applyBorder="1">
      <alignment vertical="center"/>
    </xf>
    <xf numFmtId="182" fontId="0" fillId="0" borderId="46" xfId="1" applyNumberFormat="1" applyFont="1" applyBorder="1">
      <alignment vertical="center"/>
    </xf>
    <xf numFmtId="38" fontId="0" fillId="0" borderId="50" xfId="1" applyFont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52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56" xfId="0" applyBorder="1" applyAlignment="1">
      <alignment horizontal="left" vertical="top"/>
    </xf>
    <xf numFmtId="0" fontId="0" fillId="0" borderId="51" xfId="0" applyBorder="1">
      <alignment vertical="center"/>
    </xf>
    <xf numFmtId="0" fontId="0" fillId="0" borderId="38" xfId="0" applyBorder="1">
      <alignment vertical="center"/>
    </xf>
    <xf numFmtId="177" fontId="0" fillId="0" borderId="0" xfId="0" applyNumberFormat="1">
      <alignment vertical="center"/>
    </xf>
    <xf numFmtId="14" fontId="0" fillId="0" borderId="0" xfId="0" applyNumberFormat="1">
      <alignment vertical="center"/>
    </xf>
    <xf numFmtId="177" fontId="19" fillId="0" borderId="11" xfId="0" applyNumberFormat="1" applyFont="1" applyBorder="1" applyProtection="1">
      <alignment vertical="center"/>
      <protection locked="0"/>
    </xf>
    <xf numFmtId="49" fontId="19" fillId="0" borderId="11" xfId="0" quotePrefix="1" applyNumberFormat="1" applyFont="1" applyBorder="1" applyAlignment="1" applyProtection="1">
      <alignment horizontal="center" vertical="center"/>
      <protection locked="0"/>
    </xf>
    <xf numFmtId="0" fontId="20" fillId="0" borderId="12" xfId="3" applyFont="1" applyBorder="1" applyAlignment="1" applyProtection="1">
      <alignment vertical="center"/>
      <protection locked="0"/>
    </xf>
    <xf numFmtId="0" fontId="20" fillId="0" borderId="13" xfId="3" applyFont="1" applyBorder="1" applyAlignment="1" applyProtection="1">
      <alignment vertical="center"/>
      <protection locked="0"/>
    </xf>
    <xf numFmtId="0" fontId="20" fillId="0" borderId="12" xfId="3" applyFont="1" applyBorder="1" applyAlignment="1" applyProtection="1">
      <alignment horizontal="center" vertical="center"/>
      <protection locked="0"/>
    </xf>
    <xf numFmtId="0" fontId="20" fillId="0" borderId="12" xfId="3" applyFont="1" applyBorder="1" applyAlignment="1" applyProtection="1">
      <alignment horizontal="left" vertical="center"/>
      <protection locked="0"/>
    </xf>
    <xf numFmtId="38" fontId="20" fillId="0" borderId="13" xfId="1" applyFont="1" applyFill="1" applyBorder="1" applyAlignment="1" applyProtection="1">
      <alignment vertical="center"/>
      <protection locked="0"/>
    </xf>
    <xf numFmtId="38" fontId="20" fillId="0" borderId="15" xfId="1" applyFont="1" applyFill="1" applyBorder="1" applyAlignment="1" applyProtection="1">
      <alignment vertical="center"/>
      <protection locked="0"/>
    </xf>
    <xf numFmtId="38" fontId="20" fillId="0" borderId="16" xfId="1" applyFont="1" applyFill="1" applyBorder="1" applyAlignment="1" applyProtection="1">
      <alignment vertical="center"/>
      <protection locked="0"/>
    </xf>
    <xf numFmtId="0" fontId="20" fillId="0" borderId="14" xfId="3" applyFont="1" applyBorder="1" applyAlignment="1" applyProtection="1">
      <alignment vertical="center"/>
      <protection locked="0"/>
    </xf>
    <xf numFmtId="0" fontId="20" fillId="0" borderId="14" xfId="3" applyFont="1" applyBorder="1" applyAlignment="1" applyProtection="1">
      <alignment horizontal="left" vertical="center"/>
      <protection locked="0"/>
    </xf>
    <xf numFmtId="0" fontId="20" fillId="0" borderId="15" xfId="3" applyFont="1" applyBorder="1" applyAlignment="1" applyProtection="1">
      <alignment vertical="center"/>
      <protection locked="0"/>
    </xf>
    <xf numFmtId="0" fontId="20" fillId="0" borderId="14" xfId="3" applyFont="1" applyBorder="1" applyAlignment="1" applyProtection="1">
      <alignment horizontal="center" vertical="center"/>
      <protection locked="0"/>
    </xf>
    <xf numFmtId="0" fontId="20" fillId="0" borderId="16" xfId="3" applyFont="1" applyBorder="1" applyAlignment="1" applyProtection="1">
      <alignment vertical="center"/>
      <protection locked="0"/>
    </xf>
    <xf numFmtId="0" fontId="20" fillId="0" borderId="16" xfId="3" applyFont="1" applyBorder="1" applyAlignment="1" applyProtection="1">
      <alignment horizontal="left" vertical="center"/>
      <protection locked="0"/>
    </xf>
    <xf numFmtId="0" fontId="20" fillId="0" borderId="16" xfId="3" applyFont="1" applyBorder="1" applyAlignment="1" applyProtection="1">
      <alignment horizontal="center" vertical="center"/>
      <protection locked="0"/>
    </xf>
    <xf numFmtId="0" fontId="19" fillId="0" borderId="19" xfId="3" applyFont="1" applyBorder="1" applyAlignment="1" applyProtection="1">
      <alignment horizontal="center" vertical="center"/>
      <protection locked="0"/>
    </xf>
    <xf numFmtId="0" fontId="23" fillId="0" borderId="20" xfId="3" applyFont="1" applyBorder="1" applyAlignment="1">
      <alignment horizontal="left" vertical="center" wrapText="1"/>
    </xf>
    <xf numFmtId="0" fontId="9" fillId="3" borderId="44" xfId="0" applyFont="1" applyFill="1" applyBorder="1" applyAlignment="1">
      <alignment horizontal="center" vertical="center"/>
    </xf>
    <xf numFmtId="0" fontId="0" fillId="2" borderId="0" xfId="0" applyFill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176" fontId="19" fillId="0" borderId="0" xfId="0" applyNumberFormat="1" applyFont="1" applyAlignment="1">
      <alignment horizontal="right" vertical="center"/>
    </xf>
    <xf numFmtId="180" fontId="19" fillId="0" borderId="0" xfId="0" applyNumberFormat="1" applyFont="1" applyAlignment="1">
      <alignment horizontal="right" vertical="center"/>
    </xf>
    <xf numFmtId="0" fontId="24" fillId="0" borderId="31" xfId="3" applyFont="1" applyBorder="1" applyAlignment="1">
      <alignment horizontal="center" vertical="center"/>
    </xf>
    <xf numFmtId="0" fontId="24" fillId="0" borderId="32" xfId="3" applyFont="1" applyBorder="1" applyAlignment="1">
      <alignment horizontal="center" vertical="center"/>
    </xf>
    <xf numFmtId="179" fontId="21" fillId="0" borderId="33" xfId="2" applyNumberFormat="1" applyFont="1" applyFill="1" applyBorder="1" applyAlignment="1" applyProtection="1">
      <alignment horizontal="right" vertical="center"/>
    </xf>
    <xf numFmtId="179" fontId="21" fillId="0" borderId="34" xfId="2" applyNumberFormat="1" applyFont="1" applyFill="1" applyBorder="1" applyAlignment="1" applyProtection="1">
      <alignment horizontal="right" vertical="center"/>
    </xf>
    <xf numFmtId="0" fontId="20" fillId="0" borderId="35" xfId="3" applyFont="1" applyBorder="1" applyAlignment="1">
      <alignment horizontal="center" vertical="center"/>
    </xf>
    <xf numFmtId="0" fontId="20" fillId="0" borderId="36" xfId="3" applyFont="1" applyBorder="1" applyAlignment="1">
      <alignment horizontal="center" vertical="center"/>
    </xf>
    <xf numFmtId="0" fontId="20" fillId="0" borderId="37" xfId="3" applyFont="1" applyBorder="1" applyAlignment="1">
      <alignment horizontal="center" vertical="center"/>
    </xf>
    <xf numFmtId="0" fontId="20" fillId="0" borderId="38" xfId="3" applyFont="1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20" fillId="0" borderId="39" xfId="3" applyFont="1" applyBorder="1" applyAlignment="1">
      <alignment horizontal="center" vertical="center"/>
    </xf>
    <xf numFmtId="0" fontId="20" fillId="0" borderId="40" xfId="3" applyFont="1" applyBorder="1" applyAlignment="1">
      <alignment horizontal="center" vertical="center"/>
    </xf>
    <xf numFmtId="0" fontId="19" fillId="0" borderId="41" xfId="3" applyFont="1" applyBorder="1" applyAlignment="1">
      <alignment vertical="center"/>
    </xf>
    <xf numFmtId="0" fontId="19" fillId="0" borderId="30" xfId="3" applyFont="1" applyBorder="1" applyAlignment="1">
      <alignment vertical="center"/>
    </xf>
    <xf numFmtId="38" fontId="22" fillId="0" borderId="42" xfId="1" applyFont="1" applyFill="1" applyBorder="1" applyAlignment="1" applyProtection="1">
      <alignment vertical="center"/>
    </xf>
    <xf numFmtId="38" fontId="22" fillId="0" borderId="43" xfId="1" applyFont="1" applyFill="1" applyBorder="1" applyAlignment="1" applyProtection="1">
      <alignment vertical="center"/>
    </xf>
    <xf numFmtId="0" fontId="9" fillId="0" borderId="0" xfId="3" applyFont="1" applyAlignment="1">
      <alignment horizontal="center" vertical="center"/>
    </xf>
    <xf numFmtId="0" fontId="27" fillId="0" borderId="24" xfId="3" applyFont="1" applyBorder="1" applyAlignment="1">
      <alignment horizontal="center" vertical="center"/>
    </xf>
    <xf numFmtId="0" fontId="26" fillId="0" borderId="24" xfId="3" applyFont="1" applyBorder="1" applyAlignment="1">
      <alignment horizontal="center" vertical="center"/>
    </xf>
    <xf numFmtId="0" fontId="26" fillId="0" borderId="25" xfId="3" applyFont="1" applyBorder="1" applyAlignment="1">
      <alignment horizontal="center" vertical="center"/>
    </xf>
    <xf numFmtId="0" fontId="19" fillId="0" borderId="26" xfId="3" applyFont="1" applyBorder="1" applyAlignment="1">
      <alignment horizontal="center" vertical="center"/>
    </xf>
    <xf numFmtId="0" fontId="19" fillId="0" borderId="27" xfId="3" applyFont="1" applyBorder="1" applyAlignment="1">
      <alignment horizontal="center" vertical="center"/>
    </xf>
    <xf numFmtId="0" fontId="19" fillId="0" borderId="28" xfId="3" applyFont="1" applyBorder="1" applyAlignment="1">
      <alignment horizontal="center" vertical="center"/>
    </xf>
    <xf numFmtId="0" fontId="19" fillId="0" borderId="29" xfId="3" applyFont="1" applyBorder="1" applyAlignment="1">
      <alignment horizontal="center" vertical="center"/>
    </xf>
    <xf numFmtId="0" fontId="22" fillId="0" borderId="0" xfId="3" applyFont="1" applyAlignment="1">
      <alignment vertical="center" wrapText="1"/>
    </xf>
    <xf numFmtId="0" fontId="21" fillId="0" borderId="0" xfId="3" applyFont="1" applyAlignment="1" applyProtection="1">
      <alignment horizontal="center" vertical="center"/>
      <protection locked="0"/>
    </xf>
    <xf numFmtId="0" fontId="21" fillId="0" borderId="0" xfId="3" applyFont="1" applyAlignment="1" applyProtection="1">
      <alignment vertical="center"/>
      <protection locked="0"/>
    </xf>
    <xf numFmtId="0" fontId="21" fillId="0" borderId="30" xfId="3" applyFont="1" applyBorder="1" applyAlignment="1" applyProtection="1">
      <alignment vertical="center"/>
      <protection locked="0"/>
    </xf>
    <xf numFmtId="0" fontId="9" fillId="3" borderId="46" xfId="0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30" fillId="3" borderId="31" xfId="0" applyFont="1" applyFill="1" applyBorder="1" applyAlignment="1">
      <alignment horizontal="center" vertical="center"/>
    </xf>
    <xf numFmtId="0" fontId="30" fillId="3" borderId="47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</cellXfs>
  <cellStyles count="5">
    <cellStyle name="桁区切り" xfId="1" builtinId="6"/>
    <cellStyle name="通貨" xfId="2" builtinId="7"/>
    <cellStyle name="通貨 2" xfId="4"/>
    <cellStyle name="標準" xfId="0" builtinId="0"/>
    <cellStyle name="標準_請求書１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zoomScale="96" zoomScaleNormal="96" zoomScaleSheetLayoutView="80" workbookViewId="0">
      <selection activeCell="B1" sqref="B1:C1"/>
    </sheetView>
  </sheetViews>
  <sheetFormatPr defaultRowHeight="13.5" x14ac:dyDescent="0.15"/>
  <cols>
    <col min="1" max="1" width="10.75" customWidth="1"/>
    <col min="2" max="3" width="11.625" bestFit="1" customWidth="1"/>
    <col min="4" max="4" width="9.125" customWidth="1"/>
    <col min="5" max="5" width="22.375" customWidth="1"/>
    <col min="6" max="6" width="27.125" customWidth="1"/>
    <col min="7" max="7" width="7.125" customWidth="1"/>
    <col min="8" max="8" width="6.25" customWidth="1"/>
    <col min="9" max="9" width="9.125" customWidth="1"/>
    <col min="10" max="10" width="10" customWidth="1"/>
    <col min="11" max="11" width="11.875" customWidth="1"/>
    <col min="12" max="12" width="7" customWidth="1"/>
    <col min="14" max="14" width="16.5" bestFit="1" customWidth="1"/>
  </cols>
  <sheetData>
    <row r="1" spans="1:12" ht="18.75" customHeight="1" x14ac:dyDescent="0.15">
      <c r="A1" s="28" t="s">
        <v>29</v>
      </c>
      <c r="B1" s="111"/>
      <c r="C1" s="111"/>
    </row>
    <row r="3" spans="1:12" ht="18.75" x14ac:dyDescent="0.15">
      <c r="A3" s="112" t="s">
        <v>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x14ac:dyDescent="0.15">
      <c r="K4" s="113">
        <v>1</v>
      </c>
      <c r="L4" s="113"/>
    </row>
    <row r="5" spans="1:12" x14ac:dyDescent="0.15">
      <c r="K5" s="114">
        <f ca="1">TODAY()</f>
        <v>45286</v>
      </c>
      <c r="L5" s="114"/>
    </row>
    <row r="7" spans="1:12" x14ac:dyDescent="0.15">
      <c r="A7" t="s">
        <v>70</v>
      </c>
    </row>
    <row r="8" spans="1:12" x14ac:dyDescent="0.15">
      <c r="A8" s="91">
        <v>45078</v>
      </c>
      <c r="B8" s="58" t="s">
        <v>30</v>
      </c>
      <c r="C8" s="90">
        <v>45099</v>
      </c>
    </row>
    <row r="9" spans="1:12" ht="14.25" thickBot="1" x14ac:dyDescent="0.2"/>
    <row r="10" spans="1:12" ht="19.5" customHeight="1" thickBot="1" x14ac:dyDescent="0.2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 t="s">
        <v>6</v>
      </c>
      <c r="G10" s="1" t="s">
        <v>7</v>
      </c>
      <c r="H10" s="1" t="s">
        <v>8</v>
      </c>
      <c r="I10" s="1" t="s">
        <v>9</v>
      </c>
      <c r="J10" s="1" t="s">
        <v>10</v>
      </c>
      <c r="K10" s="1" t="s">
        <v>11</v>
      </c>
      <c r="L10" s="1" t="s">
        <v>12</v>
      </c>
    </row>
    <row r="11" spans="1:12" ht="19.5" customHeight="1" x14ac:dyDescent="0.15">
      <c r="A11" s="92">
        <v>45078</v>
      </c>
      <c r="B11" s="92">
        <v>45085</v>
      </c>
      <c r="C11" s="93" t="s">
        <v>37</v>
      </c>
      <c r="D11" s="15" t="s">
        <v>36</v>
      </c>
      <c r="E11" s="16" t="s">
        <v>72</v>
      </c>
      <c r="F11" s="16" t="s">
        <v>73</v>
      </c>
      <c r="G11" s="17" t="s">
        <v>38</v>
      </c>
      <c r="H11" s="16">
        <v>5</v>
      </c>
      <c r="I11" s="18">
        <v>1800</v>
      </c>
      <c r="J11" s="19">
        <f>H11*I11</f>
        <v>9000</v>
      </c>
      <c r="K11" s="20"/>
      <c r="L11" s="25"/>
    </row>
    <row r="12" spans="1:12" ht="19.5" customHeight="1" x14ac:dyDescent="0.15">
      <c r="A12" s="92"/>
      <c r="B12" s="92"/>
      <c r="C12" s="14"/>
      <c r="D12" s="15"/>
      <c r="E12" s="16"/>
      <c r="F12" s="16" t="s">
        <v>75</v>
      </c>
      <c r="G12" s="17" t="s">
        <v>40</v>
      </c>
      <c r="H12" s="16">
        <v>10</v>
      </c>
      <c r="I12" s="18">
        <v>4000</v>
      </c>
      <c r="J12" s="19">
        <f>H12*I12</f>
        <v>40000</v>
      </c>
      <c r="K12" s="20"/>
      <c r="L12" s="25"/>
    </row>
    <row r="13" spans="1:12" ht="19.5" customHeight="1" x14ac:dyDescent="0.15">
      <c r="A13" s="92"/>
      <c r="B13" s="92"/>
      <c r="C13" s="14"/>
      <c r="D13" s="15"/>
      <c r="E13" s="16"/>
      <c r="F13" s="16" t="s">
        <v>79</v>
      </c>
      <c r="G13" s="17" t="s">
        <v>81</v>
      </c>
      <c r="H13" s="16">
        <v>10</v>
      </c>
      <c r="I13" s="18">
        <v>1300</v>
      </c>
      <c r="J13" s="19">
        <f>H13*I13</f>
        <v>13000</v>
      </c>
      <c r="K13" s="20">
        <f>SUM(J11:J13)</f>
        <v>62000</v>
      </c>
      <c r="L13" s="25"/>
    </row>
    <row r="14" spans="1:12" ht="19.5" customHeight="1" x14ac:dyDescent="0.15">
      <c r="A14" s="92"/>
      <c r="B14" s="92"/>
      <c r="C14" s="14"/>
      <c r="D14" s="15"/>
      <c r="E14" s="16"/>
      <c r="F14" s="16"/>
      <c r="G14" s="17"/>
      <c r="H14" s="16"/>
      <c r="I14" s="18"/>
      <c r="J14" s="19"/>
      <c r="K14" s="20"/>
      <c r="L14" s="25"/>
    </row>
    <row r="15" spans="1:12" ht="19.5" customHeight="1" x14ac:dyDescent="0.15">
      <c r="A15" s="92">
        <v>45083</v>
      </c>
      <c r="B15" s="92">
        <v>45090</v>
      </c>
      <c r="C15" s="93" t="s">
        <v>41</v>
      </c>
      <c r="D15" s="15" t="s">
        <v>36</v>
      </c>
      <c r="E15" s="16" t="s">
        <v>71</v>
      </c>
      <c r="F15" s="16" t="s">
        <v>74</v>
      </c>
      <c r="G15" s="17" t="s">
        <v>38</v>
      </c>
      <c r="H15" s="16">
        <v>10</v>
      </c>
      <c r="I15" s="18">
        <v>1600</v>
      </c>
      <c r="J15" s="19">
        <f t="shared" ref="J15:J22" si="0">H15*I15</f>
        <v>16000</v>
      </c>
      <c r="K15" s="20"/>
      <c r="L15" s="25"/>
    </row>
    <row r="16" spans="1:12" ht="19.5" customHeight="1" x14ac:dyDescent="0.15">
      <c r="A16" s="92"/>
      <c r="B16" s="92"/>
      <c r="C16" s="14"/>
      <c r="D16" s="15"/>
      <c r="E16" s="16"/>
      <c r="F16" s="16" t="s">
        <v>77</v>
      </c>
      <c r="G16" s="17" t="s">
        <v>76</v>
      </c>
      <c r="H16" s="16">
        <v>15</v>
      </c>
      <c r="I16" s="18">
        <v>1000</v>
      </c>
      <c r="J16" s="19">
        <f t="shared" si="0"/>
        <v>15000</v>
      </c>
      <c r="K16" s="20"/>
      <c r="L16" s="25"/>
    </row>
    <row r="17" spans="1:12" ht="19.5" customHeight="1" x14ac:dyDescent="0.15">
      <c r="A17" s="92"/>
      <c r="B17" s="92"/>
      <c r="C17" s="14"/>
      <c r="D17" s="15"/>
      <c r="E17" s="16"/>
      <c r="F17" s="16" t="s">
        <v>78</v>
      </c>
      <c r="G17" s="17" t="s">
        <v>38</v>
      </c>
      <c r="H17" s="16">
        <v>5</v>
      </c>
      <c r="I17" s="18">
        <v>1200</v>
      </c>
      <c r="J17" s="19">
        <f t="shared" si="0"/>
        <v>6000</v>
      </c>
      <c r="K17" s="20">
        <f>SUM(J15:J17)</f>
        <v>37000</v>
      </c>
      <c r="L17" s="25"/>
    </row>
    <row r="18" spans="1:12" ht="19.5" customHeight="1" x14ac:dyDescent="0.15">
      <c r="A18" s="92"/>
      <c r="B18" s="92"/>
      <c r="C18" s="14"/>
      <c r="D18" s="15"/>
      <c r="E18" s="16"/>
      <c r="F18" s="16"/>
      <c r="G18" s="17"/>
      <c r="H18" s="16"/>
      <c r="I18" s="18"/>
      <c r="J18" s="19">
        <f t="shared" si="0"/>
        <v>0</v>
      </c>
      <c r="K18" s="20"/>
      <c r="L18" s="25"/>
    </row>
    <row r="19" spans="1:12" ht="19.5" customHeight="1" x14ac:dyDescent="0.15">
      <c r="A19" s="92">
        <v>45092</v>
      </c>
      <c r="B19" s="92">
        <v>45099</v>
      </c>
      <c r="C19" s="14" t="s">
        <v>42</v>
      </c>
      <c r="D19" s="15" t="s">
        <v>36</v>
      </c>
      <c r="E19" s="16" t="s">
        <v>109</v>
      </c>
      <c r="F19" s="16" t="s">
        <v>82</v>
      </c>
      <c r="G19" s="17" t="s">
        <v>83</v>
      </c>
      <c r="H19" s="16">
        <v>3</v>
      </c>
      <c r="I19" s="18">
        <v>3000</v>
      </c>
      <c r="J19" s="19">
        <f t="shared" si="0"/>
        <v>9000</v>
      </c>
      <c r="K19" s="20"/>
      <c r="L19" s="25"/>
    </row>
    <row r="20" spans="1:12" ht="19.5" customHeight="1" x14ac:dyDescent="0.15">
      <c r="A20" s="16"/>
      <c r="B20" s="16"/>
      <c r="C20" s="14"/>
      <c r="D20" s="15"/>
      <c r="E20" s="16"/>
      <c r="F20" s="16" t="s">
        <v>84</v>
      </c>
      <c r="G20" s="17" t="s">
        <v>83</v>
      </c>
      <c r="H20" s="16">
        <v>5</v>
      </c>
      <c r="I20" s="18">
        <v>1450</v>
      </c>
      <c r="J20" s="19">
        <f t="shared" si="0"/>
        <v>7250</v>
      </c>
      <c r="K20" s="20"/>
      <c r="L20" s="25"/>
    </row>
    <row r="21" spans="1:12" ht="19.5" customHeight="1" x14ac:dyDescent="0.15">
      <c r="A21" s="16"/>
      <c r="B21" s="16"/>
      <c r="C21" s="14"/>
      <c r="D21" s="15"/>
      <c r="E21" s="16"/>
      <c r="F21" s="16" t="s">
        <v>85</v>
      </c>
      <c r="G21" s="17" t="s">
        <v>86</v>
      </c>
      <c r="H21" s="16">
        <v>5</v>
      </c>
      <c r="I21" s="18">
        <v>1700</v>
      </c>
      <c r="J21" s="19">
        <f t="shared" si="0"/>
        <v>8500</v>
      </c>
      <c r="K21" s="20">
        <f>SUM(J19:J21)</f>
        <v>24750</v>
      </c>
      <c r="L21" s="25"/>
    </row>
    <row r="22" spans="1:12" ht="19.5" customHeight="1" thickBot="1" x14ac:dyDescent="0.2">
      <c r="A22" s="24"/>
      <c r="B22" s="24"/>
      <c r="C22" s="54"/>
      <c r="D22" s="25"/>
      <c r="E22" s="24"/>
      <c r="F22" s="16"/>
      <c r="G22" s="17"/>
      <c r="H22" s="16"/>
      <c r="I22" s="16"/>
      <c r="J22" s="20">
        <f t="shared" si="0"/>
        <v>0</v>
      </c>
      <c r="K22" s="20"/>
      <c r="L22" s="15"/>
    </row>
    <row r="23" spans="1:12" ht="19.5" customHeight="1" thickBot="1" x14ac:dyDescent="0.2">
      <c r="A23" s="3"/>
      <c r="B23" s="3"/>
      <c r="C23" s="32"/>
      <c r="D23" s="3"/>
      <c r="E23" s="3"/>
      <c r="F23" s="2" t="s">
        <v>13</v>
      </c>
      <c r="G23" s="3"/>
      <c r="H23" s="26"/>
      <c r="I23" s="26"/>
      <c r="J23" s="27"/>
      <c r="K23" s="31">
        <f>SUM(K11:K22)</f>
        <v>123750</v>
      </c>
      <c r="L23" s="26"/>
    </row>
  </sheetData>
  <sheetProtection sheet="1" objects="1" scenarios="1"/>
  <mergeCells count="4">
    <mergeCell ref="B1:C1"/>
    <mergeCell ref="A3:L3"/>
    <mergeCell ref="K4:L4"/>
    <mergeCell ref="K5:L5"/>
  </mergeCells>
  <phoneticPr fontId="2"/>
  <printOptions horizontalCentered="1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>
      <selection activeCell="C1" sqref="C1"/>
    </sheetView>
  </sheetViews>
  <sheetFormatPr defaultRowHeight="13.5" x14ac:dyDescent="0.15"/>
  <cols>
    <col min="1" max="1" width="2.125" customWidth="1"/>
    <col min="2" max="2" width="6.25" bestFit="1" customWidth="1"/>
    <col min="3" max="3" width="34.875" customWidth="1"/>
    <col min="4" max="4" width="17.625" customWidth="1"/>
    <col min="5" max="7" width="10.625" customWidth="1"/>
    <col min="8" max="8" width="27.125" customWidth="1"/>
  </cols>
  <sheetData>
    <row r="1" spans="1:8" ht="20.25" customHeight="1" x14ac:dyDescent="0.15">
      <c r="A1" s="35"/>
      <c r="B1" s="36" t="s">
        <v>14</v>
      </c>
      <c r="C1" s="4"/>
      <c r="D1" s="33"/>
      <c r="E1" s="33"/>
      <c r="F1" s="33"/>
      <c r="G1" s="33"/>
      <c r="H1" s="33"/>
    </row>
    <row r="2" spans="1:8" ht="24.75" thickBot="1" x14ac:dyDescent="0.2">
      <c r="A2" s="33"/>
      <c r="B2" s="34"/>
      <c r="C2" s="33"/>
      <c r="D2" s="33"/>
      <c r="E2" s="33"/>
      <c r="F2" s="33"/>
      <c r="G2" s="33"/>
      <c r="H2" s="33"/>
    </row>
    <row r="3" spans="1:8" ht="18" customHeight="1" thickTop="1" x14ac:dyDescent="0.15">
      <c r="A3" s="33"/>
      <c r="B3" s="131" t="s">
        <v>15</v>
      </c>
      <c r="C3" s="132"/>
      <c r="D3" s="39"/>
      <c r="E3" s="33"/>
      <c r="F3" s="134" t="s">
        <v>16</v>
      </c>
      <c r="G3" s="135"/>
      <c r="H3" s="55">
        <f ca="1">TODAY()</f>
        <v>45286</v>
      </c>
    </row>
    <row r="4" spans="1:8" ht="18" customHeight="1" thickBot="1" x14ac:dyDescent="0.2">
      <c r="A4" s="33"/>
      <c r="B4" s="133"/>
      <c r="C4" s="133"/>
      <c r="D4" s="40"/>
      <c r="E4" s="40"/>
      <c r="F4" s="136" t="s">
        <v>17</v>
      </c>
      <c r="G4" s="137"/>
      <c r="H4" s="108" t="s">
        <v>87</v>
      </c>
    </row>
    <row r="5" spans="1:8" ht="14.25" thickTop="1" x14ac:dyDescent="0.15">
      <c r="A5" s="33"/>
      <c r="B5" s="37"/>
      <c r="C5" s="33"/>
      <c r="D5" s="33"/>
      <c r="E5" s="33"/>
      <c r="F5" s="33"/>
      <c r="G5" s="33"/>
      <c r="H5" s="33"/>
    </row>
    <row r="6" spans="1:8" ht="14.25" customHeight="1" x14ac:dyDescent="0.15">
      <c r="A6" s="33"/>
      <c r="B6" s="38"/>
      <c r="C6" s="38"/>
      <c r="D6" s="39"/>
      <c r="E6" s="33"/>
      <c r="F6" s="138" t="s">
        <v>92</v>
      </c>
      <c r="G6" s="138"/>
      <c r="H6" s="138"/>
    </row>
    <row r="7" spans="1:8" ht="21" customHeight="1" x14ac:dyDescent="0.15">
      <c r="A7" s="33"/>
      <c r="B7" s="139" t="s">
        <v>90</v>
      </c>
      <c r="C7" s="140"/>
      <c r="D7" s="39"/>
      <c r="E7" s="33"/>
      <c r="F7" s="138"/>
      <c r="G7" s="138"/>
      <c r="H7" s="138"/>
    </row>
    <row r="8" spans="1:8" ht="21" customHeight="1" thickBot="1" x14ac:dyDescent="0.2">
      <c r="A8" s="33"/>
      <c r="B8" s="141"/>
      <c r="C8" s="141"/>
      <c r="D8" s="5" t="s">
        <v>18</v>
      </c>
      <c r="E8" s="33"/>
      <c r="F8" s="138"/>
      <c r="G8" s="138"/>
      <c r="H8" s="138"/>
    </row>
    <row r="9" spans="1:8" x14ac:dyDescent="0.15">
      <c r="A9" s="43"/>
      <c r="B9" s="43"/>
      <c r="C9" s="41"/>
      <c r="D9" s="43"/>
      <c r="E9" s="43"/>
      <c r="F9" s="130"/>
      <c r="G9" s="130"/>
      <c r="H9" s="41"/>
    </row>
    <row r="10" spans="1:8" ht="14.25" x14ac:dyDescent="0.15">
      <c r="A10" s="33"/>
      <c r="B10" s="6" t="s">
        <v>31</v>
      </c>
      <c r="C10" s="39"/>
      <c r="D10" s="39"/>
      <c r="E10" s="33"/>
      <c r="F10" s="33"/>
      <c r="G10" s="33"/>
      <c r="H10" s="33"/>
    </row>
    <row r="11" spans="1:8" ht="29.25" thickBot="1" x14ac:dyDescent="0.2">
      <c r="A11" s="33"/>
      <c r="B11" s="44" t="s">
        <v>32</v>
      </c>
      <c r="C11" s="33"/>
      <c r="D11" s="39"/>
      <c r="E11" s="33"/>
      <c r="F11" s="33"/>
      <c r="G11" s="42"/>
      <c r="H11" s="33"/>
    </row>
    <row r="12" spans="1:8" ht="25.5" customHeight="1" thickBot="1" x14ac:dyDescent="0.2">
      <c r="A12" s="33"/>
      <c r="B12" s="45"/>
      <c r="C12" s="109" t="s">
        <v>91</v>
      </c>
      <c r="D12" s="39"/>
      <c r="E12" s="115" t="s">
        <v>19</v>
      </c>
      <c r="F12" s="116"/>
      <c r="G12" s="117">
        <f>H27</f>
        <v>70146</v>
      </c>
      <c r="H12" s="118"/>
    </row>
    <row r="13" spans="1:8" ht="16.5" customHeight="1" thickBot="1" x14ac:dyDescent="0.2">
      <c r="A13" s="33"/>
      <c r="B13" s="37"/>
      <c r="C13" s="33"/>
      <c r="D13" s="33"/>
      <c r="E13" s="33"/>
      <c r="F13" s="33"/>
      <c r="G13" s="33"/>
      <c r="H13" s="33"/>
    </row>
    <row r="14" spans="1:8" ht="20.25" customHeight="1" thickBot="1" x14ac:dyDescent="0.2">
      <c r="A14" s="53"/>
      <c r="B14" s="7" t="s">
        <v>33</v>
      </c>
      <c r="C14" s="8" t="s">
        <v>20</v>
      </c>
      <c r="D14" s="8" t="s">
        <v>21</v>
      </c>
      <c r="E14" s="9" t="s">
        <v>22</v>
      </c>
      <c r="F14" s="8" t="s">
        <v>23</v>
      </c>
      <c r="G14" s="9" t="s">
        <v>24</v>
      </c>
      <c r="H14" s="10" t="s">
        <v>25</v>
      </c>
    </row>
    <row r="15" spans="1:8" ht="20.25" customHeight="1" thickTop="1" x14ac:dyDescent="0.15">
      <c r="A15" s="33"/>
      <c r="B15" s="11">
        <v>1</v>
      </c>
      <c r="C15" s="94" t="s">
        <v>110</v>
      </c>
      <c r="D15" s="97" t="s">
        <v>51</v>
      </c>
      <c r="E15" s="95">
        <v>3</v>
      </c>
      <c r="F15" s="96" t="s">
        <v>88</v>
      </c>
      <c r="G15" s="98">
        <v>1500</v>
      </c>
      <c r="H15" s="21">
        <f t="shared" ref="H15:H24" si="0">IF(E15="","",E15*G15)</f>
        <v>4500</v>
      </c>
    </row>
    <row r="16" spans="1:8" ht="20.25" customHeight="1" x14ac:dyDescent="0.15">
      <c r="A16" s="33"/>
      <c r="B16" s="12">
        <v>2</v>
      </c>
      <c r="C16" s="101" t="s">
        <v>111</v>
      </c>
      <c r="D16" s="102" t="s">
        <v>50</v>
      </c>
      <c r="E16" s="103">
        <v>10</v>
      </c>
      <c r="F16" s="104" t="s">
        <v>80</v>
      </c>
      <c r="G16" s="99">
        <v>110</v>
      </c>
      <c r="H16" s="21">
        <f t="shared" si="0"/>
        <v>1100</v>
      </c>
    </row>
    <row r="17" spans="1:8" ht="20.25" customHeight="1" x14ac:dyDescent="0.15">
      <c r="A17" s="33"/>
      <c r="B17" s="12">
        <v>3</v>
      </c>
      <c r="C17" s="101" t="s">
        <v>112</v>
      </c>
      <c r="D17" s="102" t="s">
        <v>49</v>
      </c>
      <c r="E17" s="103">
        <v>5</v>
      </c>
      <c r="F17" s="104" t="s">
        <v>39</v>
      </c>
      <c r="G17" s="99">
        <v>1200</v>
      </c>
      <c r="H17" s="21">
        <f t="shared" si="0"/>
        <v>6000</v>
      </c>
    </row>
    <row r="18" spans="1:8" ht="20.25" customHeight="1" x14ac:dyDescent="0.15">
      <c r="A18" s="33"/>
      <c r="B18" s="12">
        <v>4</v>
      </c>
      <c r="C18" s="101" t="s">
        <v>113</v>
      </c>
      <c r="D18" s="102" t="s">
        <v>48</v>
      </c>
      <c r="E18" s="103">
        <v>10</v>
      </c>
      <c r="F18" s="104" t="s">
        <v>80</v>
      </c>
      <c r="G18" s="99">
        <v>200</v>
      </c>
      <c r="H18" s="21">
        <f t="shared" si="0"/>
        <v>2000</v>
      </c>
    </row>
    <row r="19" spans="1:8" ht="20.25" customHeight="1" x14ac:dyDescent="0.15">
      <c r="A19" s="33"/>
      <c r="B19" s="12">
        <v>5</v>
      </c>
      <c r="C19" s="101" t="s">
        <v>114</v>
      </c>
      <c r="D19" s="102" t="s">
        <v>46</v>
      </c>
      <c r="E19" s="103">
        <v>5</v>
      </c>
      <c r="F19" s="104" t="s">
        <v>88</v>
      </c>
      <c r="G19" s="99">
        <v>2450</v>
      </c>
      <c r="H19" s="21">
        <f t="shared" si="0"/>
        <v>12250</v>
      </c>
    </row>
    <row r="20" spans="1:8" ht="20.25" customHeight="1" x14ac:dyDescent="0.15">
      <c r="A20" s="33"/>
      <c r="B20" s="12">
        <v>6</v>
      </c>
      <c r="C20" s="101" t="s">
        <v>115</v>
      </c>
      <c r="D20" s="102" t="s">
        <v>47</v>
      </c>
      <c r="E20" s="103">
        <v>15</v>
      </c>
      <c r="F20" s="104" t="s">
        <v>80</v>
      </c>
      <c r="G20" s="99">
        <v>120</v>
      </c>
      <c r="H20" s="21">
        <f t="shared" si="0"/>
        <v>1800</v>
      </c>
    </row>
    <row r="21" spans="1:8" ht="20.25" customHeight="1" x14ac:dyDescent="0.15">
      <c r="A21" s="33"/>
      <c r="B21" s="12">
        <v>7</v>
      </c>
      <c r="C21" s="101" t="s">
        <v>116</v>
      </c>
      <c r="D21" s="102" t="s">
        <v>45</v>
      </c>
      <c r="E21" s="103">
        <v>50</v>
      </c>
      <c r="F21" s="104" t="s">
        <v>80</v>
      </c>
      <c r="G21" s="99">
        <v>85</v>
      </c>
      <c r="H21" s="21">
        <f t="shared" si="0"/>
        <v>4250</v>
      </c>
    </row>
    <row r="22" spans="1:8" ht="20.25" customHeight="1" x14ac:dyDescent="0.15">
      <c r="A22" s="33"/>
      <c r="B22" s="12">
        <v>8</v>
      </c>
      <c r="C22" s="101" t="s">
        <v>117</v>
      </c>
      <c r="D22" s="102" t="s">
        <v>44</v>
      </c>
      <c r="E22" s="103">
        <v>15</v>
      </c>
      <c r="F22" s="104" t="s">
        <v>80</v>
      </c>
      <c r="G22" s="99">
        <v>420</v>
      </c>
      <c r="H22" s="21">
        <f t="shared" si="0"/>
        <v>6300</v>
      </c>
    </row>
    <row r="23" spans="1:8" ht="20.25" customHeight="1" x14ac:dyDescent="0.15">
      <c r="A23" s="33"/>
      <c r="B23" s="12">
        <v>9</v>
      </c>
      <c r="C23" s="101" t="s">
        <v>118</v>
      </c>
      <c r="D23" s="102" t="s">
        <v>43</v>
      </c>
      <c r="E23" s="103">
        <v>5</v>
      </c>
      <c r="F23" s="104" t="s">
        <v>88</v>
      </c>
      <c r="G23" s="99">
        <v>3800</v>
      </c>
      <c r="H23" s="21">
        <f t="shared" si="0"/>
        <v>19000</v>
      </c>
    </row>
    <row r="24" spans="1:8" ht="20.25" customHeight="1" thickBot="1" x14ac:dyDescent="0.2">
      <c r="A24" s="33"/>
      <c r="B24" s="13">
        <v>10</v>
      </c>
      <c r="C24" s="105" t="s">
        <v>119</v>
      </c>
      <c r="D24" s="106" t="s">
        <v>52</v>
      </c>
      <c r="E24" s="105">
        <v>5</v>
      </c>
      <c r="F24" s="107" t="s">
        <v>89</v>
      </c>
      <c r="G24" s="100">
        <v>1550</v>
      </c>
      <c r="H24" s="22">
        <f t="shared" si="0"/>
        <v>7750</v>
      </c>
    </row>
    <row r="25" spans="1:8" ht="20.25" customHeight="1" x14ac:dyDescent="0.15">
      <c r="A25" s="33"/>
      <c r="B25" s="46"/>
      <c r="C25" s="47"/>
      <c r="D25" s="47"/>
      <c r="E25" s="48"/>
      <c r="F25" s="119" t="s">
        <v>26</v>
      </c>
      <c r="G25" s="120"/>
      <c r="H25" s="29">
        <f>IF(H15="","",SUM(H15:H24))</f>
        <v>64950</v>
      </c>
    </row>
    <row r="26" spans="1:8" ht="20.25" customHeight="1" x14ac:dyDescent="0.15">
      <c r="A26" s="33"/>
      <c r="B26" s="49" t="s">
        <v>34</v>
      </c>
      <c r="C26" s="23" t="s">
        <v>27</v>
      </c>
      <c r="D26" s="50"/>
      <c r="E26" s="48"/>
      <c r="F26" s="121" t="s">
        <v>35</v>
      </c>
      <c r="G26" s="122"/>
      <c r="H26" s="30">
        <f>IF(H25="","",H25*8%)</f>
        <v>5196</v>
      </c>
    </row>
    <row r="27" spans="1:8" ht="20.25" customHeight="1" x14ac:dyDescent="0.15">
      <c r="A27" s="33"/>
      <c r="B27" s="49"/>
      <c r="C27" s="123"/>
      <c r="D27" s="123"/>
      <c r="E27" s="48"/>
      <c r="F27" s="124" t="s">
        <v>28</v>
      </c>
      <c r="G27" s="125"/>
      <c r="H27" s="128">
        <f>IF(H26="","",(SUM(H25:H26)))</f>
        <v>70146</v>
      </c>
    </row>
    <row r="28" spans="1:8" ht="20.25" customHeight="1" thickBot="1" x14ac:dyDescent="0.2">
      <c r="A28" s="33"/>
      <c r="B28" s="51"/>
      <c r="C28" s="52"/>
      <c r="D28" s="52"/>
      <c r="E28" s="33"/>
      <c r="F28" s="126"/>
      <c r="G28" s="127"/>
      <c r="H28" s="129"/>
    </row>
  </sheetData>
  <sheetProtection sheet="1" objects="1" scenarios="1"/>
  <mergeCells count="13">
    <mergeCell ref="F9:G9"/>
    <mergeCell ref="B3:C4"/>
    <mergeCell ref="F3:G3"/>
    <mergeCell ref="F4:G4"/>
    <mergeCell ref="F6:H8"/>
    <mergeCell ref="B7:C8"/>
    <mergeCell ref="E12:F12"/>
    <mergeCell ref="G12:H12"/>
    <mergeCell ref="F25:G25"/>
    <mergeCell ref="F26:G26"/>
    <mergeCell ref="C27:D27"/>
    <mergeCell ref="F27:G28"/>
    <mergeCell ref="H27:H28"/>
  </mergeCells>
  <phoneticPr fontId="2"/>
  <pageMargins left="0.7" right="0.7" top="0.75" bottom="0.75" header="0.3" footer="0.3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2"/>
  <sheetViews>
    <sheetView zoomScaleNormal="100" workbookViewId="0">
      <selection activeCell="D1" sqref="D1"/>
    </sheetView>
  </sheetViews>
  <sheetFormatPr defaultRowHeight="13.5" x14ac:dyDescent="0.15"/>
  <cols>
    <col min="1" max="1" width="2.625" customWidth="1"/>
    <col min="2" max="2" width="3.5" customWidth="1"/>
    <col min="3" max="3" width="10.625" customWidth="1"/>
    <col min="4" max="4" width="28.125" customWidth="1"/>
    <col min="5" max="5" width="10.75" customWidth="1"/>
    <col min="6" max="6" width="8.5" customWidth="1"/>
    <col min="7" max="7" width="18.75" customWidth="1"/>
  </cols>
  <sheetData>
    <row r="1" spans="2:7" ht="18" thickBot="1" x14ac:dyDescent="0.2">
      <c r="B1" s="56" t="s">
        <v>14</v>
      </c>
      <c r="C1" s="56"/>
      <c r="D1" s="57"/>
    </row>
    <row r="2" spans="2:7" ht="33.75" customHeight="1" thickBot="1" x14ac:dyDescent="0.2">
      <c r="B2" s="146" t="s">
        <v>53</v>
      </c>
      <c r="C2" s="146"/>
      <c r="D2" s="146"/>
      <c r="E2" s="146"/>
      <c r="F2" s="146"/>
      <c r="G2" s="146"/>
    </row>
    <row r="3" spans="2:7" x14ac:dyDescent="0.15">
      <c r="B3" s="58"/>
      <c r="C3" s="58"/>
      <c r="D3" s="58"/>
      <c r="E3" s="58"/>
      <c r="F3" s="59" t="s">
        <v>54</v>
      </c>
      <c r="G3" s="59" t="s">
        <v>93</v>
      </c>
    </row>
    <row r="4" spans="2:7" x14ac:dyDescent="0.15">
      <c r="F4" s="60" t="s">
        <v>55</v>
      </c>
      <c r="G4" s="61">
        <f ca="1">TODAY()</f>
        <v>45286</v>
      </c>
    </row>
    <row r="6" spans="2:7" x14ac:dyDescent="0.15">
      <c r="B6" t="s">
        <v>94</v>
      </c>
    </row>
    <row r="7" spans="2:7" x14ac:dyDescent="0.15">
      <c r="B7" t="s">
        <v>95</v>
      </c>
      <c r="F7" s="62"/>
    </row>
    <row r="9" spans="2:7" ht="21" customHeight="1" x14ac:dyDescent="0.15">
      <c r="B9" s="63" t="s">
        <v>105</v>
      </c>
      <c r="C9" s="64"/>
      <c r="D9" s="64"/>
    </row>
    <row r="10" spans="2:7" x14ac:dyDescent="0.15">
      <c r="F10" s="65" t="s">
        <v>96</v>
      </c>
    </row>
    <row r="11" spans="2:7" x14ac:dyDescent="0.15">
      <c r="F11" s="65" t="s">
        <v>56</v>
      </c>
    </row>
    <row r="12" spans="2:7" x14ac:dyDescent="0.15">
      <c r="F12" s="65" t="s">
        <v>106</v>
      </c>
    </row>
    <row r="13" spans="2:7" x14ac:dyDescent="0.15">
      <c r="G13" s="62" t="s">
        <v>98</v>
      </c>
    </row>
    <row r="14" spans="2:7" x14ac:dyDescent="0.15">
      <c r="G14" s="62" t="s">
        <v>97</v>
      </c>
    </row>
    <row r="15" spans="2:7" x14ac:dyDescent="0.15">
      <c r="B15" t="s">
        <v>57</v>
      </c>
    </row>
    <row r="16" spans="2:7" ht="14.25" thickBot="1" x14ac:dyDescent="0.2"/>
    <row r="17" spans="2:7" ht="23.25" customHeight="1" thickBot="1" x14ac:dyDescent="0.2">
      <c r="B17" s="147" t="s">
        <v>58</v>
      </c>
      <c r="C17" s="148"/>
      <c r="D17" s="66">
        <f>G38*1.1</f>
        <v>6254215.0000000009</v>
      </c>
    </row>
    <row r="18" spans="2:7" x14ac:dyDescent="0.15">
      <c r="B18" s="149" t="s">
        <v>59</v>
      </c>
      <c r="C18" s="149"/>
      <c r="D18" s="67" t="s">
        <v>60</v>
      </c>
    </row>
    <row r="19" spans="2:7" x14ac:dyDescent="0.15">
      <c r="B19" s="150" t="s">
        <v>61</v>
      </c>
      <c r="C19" s="150"/>
      <c r="D19" s="68">
        <f ca="1">G4+30</f>
        <v>45316</v>
      </c>
    </row>
    <row r="20" spans="2:7" x14ac:dyDescent="0.15">
      <c r="C20" s="65" t="s">
        <v>62</v>
      </c>
    </row>
    <row r="21" spans="2:7" ht="14.25" thickBot="1" x14ac:dyDescent="0.2"/>
    <row r="22" spans="2:7" ht="15.75" customHeight="1" thickBot="1" x14ac:dyDescent="0.2">
      <c r="B22" s="110" t="s">
        <v>63</v>
      </c>
      <c r="C22" s="110" t="s">
        <v>64</v>
      </c>
      <c r="D22" s="110" t="s">
        <v>65</v>
      </c>
      <c r="E22" s="110" t="s">
        <v>9</v>
      </c>
      <c r="F22" s="110" t="s">
        <v>8</v>
      </c>
      <c r="G22" s="110" t="s">
        <v>10</v>
      </c>
    </row>
    <row r="23" spans="2:7" ht="15.75" customHeight="1" x14ac:dyDescent="0.15">
      <c r="B23" s="69">
        <v>1</v>
      </c>
      <c r="C23" s="69" t="s">
        <v>99</v>
      </c>
      <c r="D23" s="69" t="s">
        <v>120</v>
      </c>
      <c r="E23" s="70">
        <v>185000</v>
      </c>
      <c r="F23" s="69">
        <v>10</v>
      </c>
      <c r="G23" s="70">
        <f>E23*F23</f>
        <v>1850000</v>
      </c>
    </row>
    <row r="24" spans="2:7" ht="15.75" customHeight="1" x14ac:dyDescent="0.15">
      <c r="B24" s="71">
        <v>2</v>
      </c>
      <c r="C24" s="71" t="s">
        <v>103</v>
      </c>
      <c r="D24" s="71" t="s">
        <v>121</v>
      </c>
      <c r="E24" s="72">
        <v>145000</v>
      </c>
      <c r="F24" s="71">
        <v>10</v>
      </c>
      <c r="G24" s="72">
        <f t="shared" ref="G24:G28" si="0">E24*F24</f>
        <v>1450000</v>
      </c>
    </row>
    <row r="25" spans="2:7" ht="15.75" customHeight="1" x14ac:dyDescent="0.15">
      <c r="B25" s="71">
        <v>3</v>
      </c>
      <c r="C25" s="71" t="s">
        <v>100</v>
      </c>
      <c r="D25" s="71" t="s">
        <v>122</v>
      </c>
      <c r="E25" s="72">
        <v>298000</v>
      </c>
      <c r="F25" s="71">
        <v>5</v>
      </c>
      <c r="G25" s="72">
        <f t="shared" si="0"/>
        <v>1490000</v>
      </c>
    </row>
    <row r="26" spans="2:7" ht="15.75" customHeight="1" x14ac:dyDescent="0.15">
      <c r="B26" s="71">
        <v>4</v>
      </c>
      <c r="C26" s="71" t="s">
        <v>102</v>
      </c>
      <c r="D26" s="71" t="s">
        <v>123</v>
      </c>
      <c r="E26" s="72">
        <v>328000</v>
      </c>
      <c r="F26" s="71">
        <v>3</v>
      </c>
      <c r="G26" s="72">
        <f t="shared" si="0"/>
        <v>984000</v>
      </c>
    </row>
    <row r="27" spans="2:7" ht="15.75" customHeight="1" x14ac:dyDescent="0.15">
      <c r="B27" s="71">
        <v>5</v>
      </c>
      <c r="C27" s="71" t="s">
        <v>104</v>
      </c>
      <c r="D27" s="71" t="s">
        <v>124</v>
      </c>
      <c r="E27" s="72">
        <v>75000</v>
      </c>
      <c r="F27" s="71">
        <v>8</v>
      </c>
      <c r="G27" s="72">
        <f t="shared" si="0"/>
        <v>600000</v>
      </c>
    </row>
    <row r="28" spans="2:7" ht="15.75" customHeight="1" x14ac:dyDescent="0.15">
      <c r="B28" s="71">
        <v>6</v>
      </c>
      <c r="C28" s="71" t="s">
        <v>101</v>
      </c>
      <c r="D28" s="71" t="s">
        <v>125</v>
      </c>
      <c r="E28" s="72">
        <v>63000</v>
      </c>
      <c r="F28" s="71">
        <v>5</v>
      </c>
      <c r="G28" s="72">
        <f t="shared" si="0"/>
        <v>315000</v>
      </c>
    </row>
    <row r="29" spans="2:7" ht="15.75" customHeight="1" x14ac:dyDescent="0.15">
      <c r="B29" s="71"/>
      <c r="C29" s="71"/>
      <c r="D29" s="71"/>
      <c r="E29" s="71"/>
      <c r="F29" s="71"/>
      <c r="G29" s="71"/>
    </row>
    <row r="30" spans="2:7" ht="15.75" customHeight="1" x14ac:dyDescent="0.15">
      <c r="B30" s="71"/>
      <c r="C30" s="71"/>
      <c r="D30" s="71"/>
      <c r="E30" s="71"/>
      <c r="F30" s="71"/>
      <c r="G30" s="71"/>
    </row>
    <row r="31" spans="2:7" ht="15.75" customHeight="1" x14ac:dyDescent="0.15">
      <c r="B31" s="71"/>
      <c r="C31" s="71"/>
      <c r="D31" s="71"/>
      <c r="E31" s="71"/>
      <c r="F31" s="71"/>
      <c r="G31" s="71"/>
    </row>
    <row r="32" spans="2:7" ht="15.75" customHeight="1" x14ac:dyDescent="0.15">
      <c r="B32" s="71"/>
      <c r="C32" s="71"/>
      <c r="D32" s="71"/>
      <c r="E32" s="71"/>
      <c r="F32" s="71"/>
      <c r="G32" s="71"/>
    </row>
    <row r="33" spans="2:7" ht="15.75" customHeight="1" x14ac:dyDescent="0.15">
      <c r="B33" s="71"/>
      <c r="C33" s="71"/>
      <c r="D33" s="71"/>
      <c r="E33" s="71"/>
      <c r="F33" s="71"/>
      <c r="G33" s="71"/>
    </row>
    <row r="34" spans="2:7" ht="15.75" customHeight="1" thickBot="1" x14ac:dyDescent="0.2">
      <c r="B34" s="73"/>
      <c r="C34" s="73"/>
      <c r="D34" s="73"/>
      <c r="E34" s="73"/>
      <c r="F34" s="73"/>
      <c r="G34" s="73"/>
    </row>
    <row r="35" spans="2:7" ht="15.75" customHeight="1" x14ac:dyDescent="0.15">
      <c r="E35" s="151" t="s">
        <v>66</v>
      </c>
      <c r="F35" s="151"/>
      <c r="G35" s="74">
        <f>SUM(G23:G34)</f>
        <v>6689000</v>
      </c>
    </row>
    <row r="36" spans="2:7" ht="15.75" customHeight="1" x14ac:dyDescent="0.15">
      <c r="E36" s="142" t="s">
        <v>108</v>
      </c>
      <c r="F36" s="142"/>
      <c r="G36" s="75">
        <f>-(G35*0.15)</f>
        <v>-1003350</v>
      </c>
    </row>
    <row r="37" spans="2:7" ht="15.75" customHeight="1" x14ac:dyDescent="0.15">
      <c r="E37" s="142" t="s">
        <v>107</v>
      </c>
      <c r="F37" s="142"/>
      <c r="G37" s="72">
        <f>G38*0.1</f>
        <v>568565</v>
      </c>
    </row>
    <row r="38" spans="2:7" ht="15.75" customHeight="1" thickBot="1" x14ac:dyDescent="0.2">
      <c r="E38" s="143" t="s">
        <v>67</v>
      </c>
      <c r="F38" s="143"/>
      <c r="G38" s="76">
        <f>SUM(G35:G36)</f>
        <v>5685650</v>
      </c>
    </row>
    <row r="40" spans="2:7" ht="15.75" customHeight="1" x14ac:dyDescent="0.15">
      <c r="E40" s="144" t="s">
        <v>68</v>
      </c>
      <c r="F40" s="145"/>
      <c r="G40" s="77" t="s">
        <v>69</v>
      </c>
    </row>
    <row r="41" spans="2:7" ht="48.75" customHeight="1" x14ac:dyDescent="0.15">
      <c r="E41" s="88"/>
      <c r="F41" s="89"/>
      <c r="G41" s="78"/>
    </row>
    <row r="42" spans="2:7" ht="14.25" thickBot="1" x14ac:dyDescent="0.2"/>
    <row r="43" spans="2:7" ht="13.5" customHeight="1" x14ac:dyDescent="0.15">
      <c r="B43" s="79" t="s">
        <v>12</v>
      </c>
      <c r="C43" s="80"/>
      <c r="D43" s="80"/>
      <c r="E43" s="80"/>
      <c r="F43" s="80"/>
      <c r="G43" s="81"/>
    </row>
    <row r="44" spans="2:7" ht="13.5" customHeight="1" x14ac:dyDescent="0.15">
      <c r="B44" s="82"/>
      <c r="C44" s="83"/>
      <c r="D44" s="83"/>
      <c r="E44" s="83"/>
      <c r="F44" s="83"/>
      <c r="G44" s="84"/>
    </row>
    <row r="45" spans="2:7" ht="13.5" customHeight="1" x14ac:dyDescent="0.15">
      <c r="B45" s="82"/>
      <c r="C45" s="83"/>
      <c r="D45" s="83"/>
      <c r="E45" s="83"/>
      <c r="F45" s="83"/>
      <c r="G45" s="84"/>
    </row>
    <row r="46" spans="2:7" ht="13.5" customHeight="1" x14ac:dyDescent="0.15">
      <c r="B46" s="82"/>
      <c r="C46" s="83"/>
      <c r="D46" s="83"/>
      <c r="E46" s="83"/>
      <c r="F46" s="83"/>
      <c r="G46" s="84"/>
    </row>
    <row r="47" spans="2:7" ht="13.5" customHeight="1" x14ac:dyDescent="0.15">
      <c r="B47" s="82"/>
      <c r="C47" s="83"/>
      <c r="D47" s="83"/>
      <c r="E47" s="83"/>
      <c r="F47" s="83"/>
      <c r="G47" s="84"/>
    </row>
    <row r="48" spans="2:7" ht="13.5" customHeight="1" thickBot="1" x14ac:dyDescent="0.2">
      <c r="B48" s="85"/>
      <c r="C48" s="86"/>
      <c r="D48" s="86"/>
      <c r="E48" s="86"/>
      <c r="F48" s="86"/>
      <c r="G48" s="87"/>
    </row>
    <row r="49" ht="13.5" customHeight="1" x14ac:dyDescent="0.15"/>
    <row r="50" ht="13.5" customHeight="1" x14ac:dyDescent="0.15"/>
    <row r="51" ht="13.5" customHeight="1" x14ac:dyDescent="0.15"/>
    <row r="52" ht="13.5" customHeight="1" x14ac:dyDescent="0.15"/>
  </sheetData>
  <mergeCells count="9">
    <mergeCell ref="E37:F37"/>
    <mergeCell ref="E38:F38"/>
    <mergeCell ref="E40:F40"/>
    <mergeCell ref="B2:G2"/>
    <mergeCell ref="B17:C17"/>
    <mergeCell ref="B18:C18"/>
    <mergeCell ref="B19:C19"/>
    <mergeCell ref="E35:F35"/>
    <mergeCell ref="E36:F3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受注明細</vt:lpstr>
      <vt:lpstr>請求書</vt:lpstr>
      <vt:lpstr>見積書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パソコンデータ入力_課題（解答）</dc:title>
  <dc:creator>高齢・障害・求職者雇用支援機構</dc:creator>
  <cp:lastModifiedBy>高齢・障害・求職者雇用支援機構</cp:lastModifiedBy>
  <cp:lastPrinted>2023-05-16T03:07:11Z</cp:lastPrinted>
  <dcterms:created xsi:type="dcterms:W3CDTF">2015-10-21T07:05:02Z</dcterms:created>
  <dcterms:modified xsi:type="dcterms:W3CDTF">2023-12-26T05:12:09Z</dcterms:modified>
</cp:coreProperties>
</file>